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759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<sst xmlns="http://schemas.openxmlformats.org/spreadsheetml/2006/main" count="1639" uniqueCount="548">
  <si>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</si>
  <si>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</si>
  <si>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</si>
  <si>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</si>
  <si>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</si>
  <si>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</si>
  <si>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</si>
  <si>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</si>
  <si>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</si>
  <si>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</si>
  <si>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</si>
  <si>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</si>
  <si>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</si>
  <si>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</si>
  <si>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</si>
  <si>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</si>
  <si>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</si>
  <si>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</si>
  <si>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</si>
  <si>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</si>
  <si>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</si>
  <si>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</si>
  <si>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</si>
  <si>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</si>
  <si>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</si>
  <si>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</si>
  <si>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</si>
  <si>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</si>
  <si>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</si>
  <si>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</si>
  <si>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</si>
  <si>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</si>
  <si>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</si>
  <si>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</si>
  <si>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</si>
  <si>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</si>
  <si>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</si>
  <si>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</si>
  <si>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</si>
  <si>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</si>
  <si>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</si>
  <si>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</si>
  <si>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</si>
  <si>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</si>
  <si>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</si>
  <si>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</si>
  <si>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</si>
  <si>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</si>
  <si>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</si>
  <si>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</si>
  <si>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</si>
  <si>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</si>
  <si>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</si>
  <si>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</si>
  <si>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</si>
  <si>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</si>
  <si>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</si>
  <si>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</si>
  <si>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</si>
  <si>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</si>
  <si>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</si>
  <si>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</si>
  <si>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</si>
  <si>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</si>
  <si>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</si>
  <si>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</si>
  <si>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</si>
  <si>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</si>
  <si>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</si>
  <si>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</si>
  <si>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</si>
  <si>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</si>
  <si>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</si>
  <si>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</si>
  <si>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</si>
  <si>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919120001</t>
  </si>
  <si>
    <t>金石镇政府</t>
  </si>
  <si>
    <t>201</t>
  </si>
  <si>
    <t>01</t>
  </si>
  <si>
    <t>02</t>
  </si>
  <si>
    <t xml:space="preserve">  919120001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</si>
  <si>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</si>
  <si>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</si>
  <si>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</si>
  <si>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</si>
  <si>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06</t>
  </si>
  <si>
    <t xml:space="preserve">  政务公开审批</t>
  </si>
  <si>
    <t>08</t>
  </si>
  <si>
    <t xml:space="preserve">  信访事务</t>
  </si>
  <si>
    <t>05</t>
  </si>
  <si>
    <t>50</t>
  </si>
  <si>
    <t xml:space="preserve">  事业运行（统计信息事务）</t>
  </si>
  <si>
    <t xml:space="preserve">  事业运行（审计事务）</t>
  </si>
  <si>
    <t>11</t>
  </si>
  <si>
    <t xml:space="preserve">  一般行政管理事务（纪检监察事务）</t>
  </si>
  <si>
    <t>29</t>
  </si>
  <si>
    <t xml:space="preserve">  一般行政管理事务（群众团体事务）</t>
  </si>
  <si>
    <t>36</t>
  </si>
  <si>
    <t xml:space="preserve">  一般行政管理事务（其他共产党事务支出）</t>
  </si>
  <si>
    <t>208</t>
  </si>
  <si>
    <t xml:space="preserve">  基层政权建设和社区治理</t>
  </si>
  <si>
    <t xml:space="preserve">  机关事业单位基本养老保险缴费支出</t>
  </si>
  <si>
    <t xml:space="preserve">  死亡抚恤</t>
  </si>
  <si>
    <t>99</t>
  </si>
  <si>
    <t xml:space="preserve">  其他残疾人事业支出</t>
  </si>
  <si>
    <t>210</t>
  </si>
  <si>
    <t>07</t>
  </si>
  <si>
    <t>16</t>
  </si>
  <si>
    <t xml:space="preserve">  计划生育机构</t>
  </si>
  <si>
    <t xml:space="preserve">  行政单位医疗</t>
  </si>
  <si>
    <t>213</t>
  </si>
  <si>
    <t xml:space="preserve">  其他扶贫支出</t>
  </si>
  <si>
    <t xml:space="preserve">  对村民委员会和村党支部的补助</t>
  </si>
  <si>
    <t>216</t>
  </si>
  <si>
    <t xml:space="preserve">  其他商业流通事务支出</t>
  </si>
  <si>
    <t>221</t>
  </si>
  <si>
    <t xml:space="preserve">  住房公积金</t>
  </si>
  <si>
    <t>224</t>
  </si>
  <si>
    <t xml:space="preserve">  安全监管</t>
  </si>
  <si>
    <t>229</t>
  </si>
  <si>
    <t xml:space="preserve">  其他支出</t>
  </si>
  <si>
    <t>农村基础设施建设支出</t>
  </si>
  <si>
    <t>病虫害控制</t>
  </si>
  <si>
    <t>919120002</t>
  </si>
  <si>
    <t>金石镇会计核算中心</t>
  </si>
  <si>
    <t xml:space="preserve">  919120002</t>
  </si>
  <si>
    <t xml:space="preserve">  事业运行（财政事务）</t>
  </si>
  <si>
    <t xml:space="preserve">  其他社会保障和就业支出</t>
  </si>
  <si>
    <t xml:space="preserve">  事业单位医疗</t>
  </si>
  <si>
    <t>919120003</t>
  </si>
  <si>
    <t>金石镇社会事务(政务)服务中心</t>
  </si>
  <si>
    <t xml:space="preserve">  919120003</t>
  </si>
  <si>
    <t>919120004</t>
  </si>
  <si>
    <t>金石镇计生办</t>
  </si>
  <si>
    <t xml:space="preserve">  919120004</t>
  </si>
  <si>
    <t xml:space="preserve">  其他计划生育事务支出</t>
  </si>
  <si>
    <t>919120005</t>
  </si>
  <si>
    <t>金石镇民政办</t>
  </si>
  <si>
    <t xml:space="preserve">  919120005</t>
  </si>
  <si>
    <t xml:space="preserve">  行政运行（民政管理事务）</t>
  </si>
  <si>
    <t>919120009</t>
  </si>
  <si>
    <t>金石镇村财代理中心</t>
  </si>
  <si>
    <t xml:space="preserve">  919120009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</si>
  <si>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</si>
  <si>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</si>
  <si>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</si>
  <si>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</si>
  <si>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</si>
  <si>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</si>
  <si>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212</t>
  </si>
  <si>
    <t>04</t>
  </si>
  <si>
    <t>城乡社区支出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</si>
  <si>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</si>
  <si>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</si>
  <si>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</si>
  <si>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</si>
  <si>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</si>
  <si>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</si>
  <si>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</si>
  <si>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</si>
  <si>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</si>
  <si>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</si>
  <si>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</si>
  <si>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</si>
  <si>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</si>
  <si>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</si>
  <si>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</si>
  <si>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</si>
  <si>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</si>
  <si>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</si>
  <si>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</si>
  <si>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</si>
  <si>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</si>
  <si>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</si>
  <si>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</si>
  <si>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</si>
  <si>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</si>
  <si>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</si>
  <si>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</si>
  <si>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</si>
  <si>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</si>
  <si>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</si>
  <si>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</si>
  <si>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</si>
  <si>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</si>
  <si>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</si>
  <si>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</si>
  <si>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</si>
  <si>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</si>
  <si>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</si>
  <si>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</si>
  <si>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</si>
  <si>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</si>
  <si>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</si>
  <si>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</si>
  <si>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</si>
  <si>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</si>
  <si>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</si>
  <si>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</si>
  <si>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</si>
  <si>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</si>
  <si>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</si>
  <si>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</si>
  <si>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</si>
  <si>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</si>
  <si>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</si>
  <si>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</si>
  <si>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</si>
  <si>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</si>
  <si>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</si>
  <si>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</si>
  <si>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</si>
  <si>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</si>
  <si>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</si>
  <si>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</si>
  <si>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</si>
  <si>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</si>
  <si>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</si>
  <si>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</si>
  <si>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</si>
  <si>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</si>
  <si>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</si>
  <si>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</si>
  <si>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</si>
  <si>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</si>
  <si>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</si>
  <si>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</si>
  <si>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</si>
  <si>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</si>
  <si>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</si>
  <si>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</si>
  <si>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</si>
  <si>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</si>
  <si>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</si>
  <si>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</si>
  <si>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</si>
  <si>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</si>
  <si>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</si>
  <si>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</si>
  <si>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</si>
  <si>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</si>
  <si>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</si>
  <si>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</si>
  <si>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</si>
  <si>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</si>
  <si>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</si>
  <si>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</si>
  <si>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</si>
  <si>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</si>
  <si>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</si>
  <si>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</si>
  <si>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</si>
  <si>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</si>
  <si>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</si>
  <si>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</si>
  <si>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</si>
  <si>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</si>
  <si>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</si>
  <si>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</si>
  <si>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</si>
  <si>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</si>
  <si>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</si>
  <si>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</si>
  <si>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</si>
  <si>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</si>
  <si>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</si>
  <si>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</si>
  <si>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</si>
  <si>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</si>
  <si>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</si>
  <si>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</si>
  <si>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</si>
  <si>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</si>
  <si>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</si>
  <si>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</si>
  <si>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</si>
  <si>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</si>
  <si>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</si>
  <si>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</si>
  <si>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</si>
  <si>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</si>
  <si>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</si>
  <si>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</si>
  <si>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</si>
  <si>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</si>
  <si>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</si>
  <si>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</si>
  <si>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</si>
  <si>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</si>
  <si>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</si>
  <si>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</si>
  <si>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</si>
  <si>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</si>
  <si>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</si>
  <si>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</si>
  <si>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</si>
  <si>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</si>
  <si>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</si>
  <si>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</si>
  <si>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</si>
  <si>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</si>
  <si>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</si>
  <si>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</si>
  <si>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</si>
  <si>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</si>
  <si>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</si>
  <si>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</si>
  <si>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</si>
  <si>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</si>
  <si>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</si>
  <si>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</si>
  <si>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</si>
  <si>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</si>
  <si>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</si>
  <si>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</si>
  <si>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</si>
  <si>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</si>
  <si>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</si>
  <si>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</si>
  <si>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</si>
  <si>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</si>
  <si>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</si>
  <si>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</si>
  <si>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</si>
  <si>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</si>
  <si>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</si>
  <si>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</si>
  <si>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</si>
  <si>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</si>
  <si>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</si>
  <si>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</si>
  <si>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</si>
  <si>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</si>
  <si>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</si>
  <si>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</si>
  <si>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</si>
  <si>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</si>
  <si>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</si>
  <si>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</si>
  <si>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</si>
  <si>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</si>
  <si>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</si>
  <si>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</si>
  <si>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</si>
  <si>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</si>
  <si>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</si>
  <si>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</si>
  <si>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</si>
  <si>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</si>
  <si>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</si>
  <si>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</si>
  <si>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</si>
  <si>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</si>
  <si>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</si>
  <si>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</si>
  <si>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</si>
  <si>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</si>
  <si>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</si>
  <si>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</si>
  <si>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</si>
  <si>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</si>
  <si>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</si>
  <si>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</si>
  <si>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</si>
  <si>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</si>
  <si>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</si>
  <si>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</si>
  <si>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</si>
  <si>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</si>
  <si>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</si>
  <si>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</si>
  <si>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</si>
  <si>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</si>
  <si>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</si>
  <si>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</si>
  <si>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</si>
  <si>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</si>
  <si>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</si>
  <si>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</si>
  <si>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</si>
  <si>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</si>
  <si>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</si>
  <si>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</si>
  <si>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</si>
  <si>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</si>
  <si>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</si>
  <si>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</si>
  <si>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</si>
  <si>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</si>
  <si>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</si>
  <si>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其他社会保障和就业支出</t>
  </si>
  <si>
    <t>一般行政管理事务（其他共产党事务支出）</t>
  </si>
  <si>
    <t>一般行政管理事务（群众团体事务）</t>
  </si>
  <si>
    <t>一般行政管理事务（纪检监察事务）</t>
  </si>
  <si>
    <t>行政单位医疗</t>
  </si>
  <si>
    <t>事业单位医疗</t>
  </si>
  <si>
    <t>其他残疾人事业支出</t>
  </si>
  <si>
    <t>死亡抚恤</t>
  </si>
  <si>
    <t>事业运行（审计事务）</t>
  </si>
  <si>
    <t>其他计划生育事务支出</t>
  </si>
  <si>
    <t>计划生育机构</t>
  </si>
  <si>
    <t>对村民委员会和村党支部的补助</t>
  </si>
  <si>
    <t>事业运行（财政事务）</t>
  </si>
  <si>
    <t>事业运行（统计信息事务）</t>
  </si>
  <si>
    <t>其他扶贫支出</t>
  </si>
  <si>
    <t>机关事业单位基本养老保险缴费支出</t>
  </si>
  <si>
    <t>政务公开审批</t>
  </si>
  <si>
    <t>一般行政管理事务（政府办公厅（室）及相关机构事务）</t>
  </si>
  <si>
    <t>行政运行（政府办公厅（室）及相关机构事务）</t>
  </si>
  <si>
    <t>信访事务</t>
  </si>
  <si>
    <t>行政运行（民政管理事务）</t>
  </si>
  <si>
    <t>其他商业流通事务支出</t>
  </si>
  <si>
    <t>基层政权建设和社区治理</t>
  </si>
  <si>
    <t>一般行政管理事务（人大事务）</t>
  </si>
  <si>
    <t>安全监管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</si>
  <si>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</si>
  <si>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</si>
  <si>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</si>
  <si>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</si>
  <si>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</si>
  <si>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</si>
  <si>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</si>
  <si>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</si>
  <si>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</si>
  <si>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</si>
  <si>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</si>
  <si>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</si>
  <si>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</si>
  <si>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</si>
  <si>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</si>
  <si>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</si>
  <si>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</si>
  <si>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</si>
  <si>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</si>
  <si>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</si>
  <si>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</si>
  <si>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</si>
  <si>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</si>
  <si>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</si>
  <si>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</si>
  <si>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</si>
  <si>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</si>
  <si>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</si>
  <si>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</si>
  <si>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</si>
  <si>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</si>
  <si>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</si>
  <si>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</si>
  <si>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</si>
  <si>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</si>
  <si>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</si>
  <si>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</si>
  <si>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</si>
  <si>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</si>
  <si>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</si>
  <si>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</si>
  <si>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</si>
  <si>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</si>
  <si>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</si>
  <si>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</si>
  <si>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</si>
  <si>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</si>
  <si>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</si>
  <si>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</si>
  <si>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</si>
  <si>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</si>
  <si>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</si>
  <si>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</si>
  <si>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</si>
  <si>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</si>
  <si>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</si>
  <si>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</si>
  <si>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</si>
  <si>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</si>
  <si>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</si>
  <si>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</si>
  <si>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</si>
  <si>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</si>
  <si>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</si>
  <si>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</si>
  <si>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</si>
  <si>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</si>
  <si>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</si>
  <si>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</si>
  <si>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</si>
  <si>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</si>
  <si>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</si>
  <si>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</si>
  <si>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</si>
  <si>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</si>
  <si>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</si>
  <si>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</si>
  <si>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>党政履职经费（人大工作经费）</t>
  </si>
  <si>
    <t>公务交通补贴</t>
  </si>
  <si>
    <t>财力性补助</t>
  </si>
  <si>
    <t>便民服务中心工作经费</t>
  </si>
  <si>
    <t>安全维稳经费（信访维稳经费）</t>
  </si>
  <si>
    <t>公共服务经费（统计工作）</t>
  </si>
  <si>
    <t>村财代理中心（财力补助）</t>
  </si>
  <si>
    <t>财力补助</t>
  </si>
  <si>
    <t>公共服务经费（审计站工作经费）</t>
  </si>
  <si>
    <t>党政履职经费（纪委工作经费）</t>
  </si>
  <si>
    <t>群团经费（关工委工作经费）</t>
  </si>
  <si>
    <t>群团经费（老年协会工作经费）</t>
  </si>
  <si>
    <t>群团经费（团委工作经费）</t>
  </si>
  <si>
    <t>群团经费（妇联工作经费）</t>
  </si>
  <si>
    <t>党政履职经费（党建工作经费）</t>
  </si>
  <si>
    <t>社区工作经费（党建活动）</t>
  </si>
  <si>
    <t>社区工作经费（公共服务运行费）</t>
  </si>
  <si>
    <t>社区工作经费（日常办公运转）</t>
  </si>
  <si>
    <t>社区网格员和残疾人专干补助</t>
  </si>
  <si>
    <t>社区干部报酬</t>
  </si>
  <si>
    <t>遗属生活补助</t>
  </si>
  <si>
    <t>群团经费（残联工作）</t>
  </si>
  <si>
    <t>残疾人专干</t>
  </si>
  <si>
    <t>公共服务经费（计生服务）</t>
  </si>
  <si>
    <t>供养人员兼职村社区第一书记补助</t>
  </si>
  <si>
    <t>离任三职干部报酬</t>
  </si>
  <si>
    <t>村工作经费（党建活动）</t>
  </si>
  <si>
    <t>村工作经费（公共服务运行费）</t>
  </si>
  <si>
    <t>村干部报酬</t>
  </si>
  <si>
    <t>廉勤委补助</t>
  </si>
  <si>
    <t>村工作经费（日常办公运转）</t>
  </si>
  <si>
    <t>村网格员和残疾人专干补助</t>
  </si>
  <si>
    <t>公共服务经费（供销社）</t>
  </si>
  <si>
    <t>安全维稳经费（安全经费）</t>
  </si>
  <si>
    <t>安全维稳经费（食品安全）</t>
  </si>
  <si>
    <t>公共服务经费（武装部工作经费）</t>
  </si>
  <si>
    <t>60</t>
  </si>
  <si>
    <t>预备费（财力补助）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</si>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</sst>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 tint="0.04998999834060669"/>
      <name val="宋体"/>
      <family val="0"/>
    </font>
    <font>
      <b/>
      <sz val="18"/>
      <color theme="1" tint="0.04998999834060669"/>
      <name val="黑体"/>
      <family val="3"/>
    </font>
    <font>
      <sz val="12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2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237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 wrapText="1"/>
    </xf>
    <xf numFmtId="1" fontId="53" fillId="0" borderId="0" xfId="0" applyNumberFormat="1" applyFont="1" applyFill="1" applyAlignment="1">
      <alignment/>
    </xf>
    <xf numFmtId="0" fontId="53" fillId="0" borderId="0" xfId="0" applyNumberFormat="1" applyFont="1" applyFill="1" applyAlignment="1">
      <alignment/>
    </xf>
    <xf numFmtId="0" fontId="53" fillId="37" borderId="0" xfId="0" applyNumberFormat="1" applyFont="1" applyFill="1" applyAlignment="1">
      <alignment/>
    </xf>
    <xf numFmtId="0" fontId="54" fillId="0" borderId="0" xfId="0" applyNumberFormat="1" applyFont="1" applyFill="1" applyAlignment="1" applyProtection="1">
      <alignment horizontal="center" vertical="center"/>
      <protection/>
    </xf>
    <xf numFmtId="0" fontId="53" fillId="0" borderId="0" xfId="0" applyNumberFormat="1" applyFont="1" applyFill="1" applyAlignment="1" applyProtection="1">
      <alignment horizontal="left"/>
      <protection/>
    </xf>
    <xf numFmtId="0" fontId="53" fillId="37" borderId="0" xfId="0" applyNumberFormat="1" applyFont="1" applyFill="1" applyAlignment="1">
      <alignment/>
    </xf>
    <xf numFmtId="0" fontId="53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37" borderId="14" xfId="0" applyNumberFormat="1" applyFont="1" applyFill="1" applyBorder="1" applyAlignment="1" applyProtection="1">
      <alignment horizontal="centerContinuous" vertical="center"/>
      <protection/>
    </xf>
    <xf numFmtId="0" fontId="53" fillId="37" borderId="17" xfId="0" applyNumberFormat="1" applyFont="1" applyFill="1" applyBorder="1" applyAlignment="1" applyProtection="1">
      <alignment horizontal="centerContinuous" vertical="center"/>
      <protection/>
    </xf>
    <xf numFmtId="0" fontId="53" fillId="0" borderId="10" xfId="0" applyNumberFormat="1" applyFont="1" applyFill="1" applyBorder="1" applyAlignment="1">
      <alignment horizontal="centerContinuous" vertical="center"/>
    </xf>
    <xf numFmtId="0" fontId="53" fillId="0" borderId="18" xfId="0" applyNumberFormat="1" applyFont="1" applyFill="1" applyBorder="1" applyAlignment="1">
      <alignment horizontal="centerContinuous" vertical="center"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Fill="1" applyBorder="1" applyAlignment="1">
      <alignment horizontal="center" vertical="center" wrapText="1"/>
    </xf>
    <xf numFmtId="0" fontId="53" fillId="37" borderId="15" xfId="0" applyNumberFormat="1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Fill="1" applyBorder="1" applyAlignment="1" applyProtection="1">
      <alignment horizontal="center" vertical="center" wrapText="1"/>
      <protection/>
    </xf>
    <xf numFmtId="49" fontId="53" fillId="0" borderId="14" xfId="0" applyNumberFormat="1" applyFont="1" applyFill="1" applyBorder="1" applyAlignment="1" applyProtection="1">
      <alignment vertical="center" wrapText="1"/>
      <protection/>
    </xf>
    <xf numFmtId="0" fontId="53" fillId="0" borderId="14" xfId="0" applyNumberFormat="1" applyFont="1" applyFill="1" applyBorder="1" applyAlignment="1" applyProtection="1">
      <alignment vertical="center" wrapText="1"/>
      <protection/>
    </xf>
    <xf numFmtId="4" fontId="53" fillId="0" borderId="14" xfId="0" applyNumberFormat="1" applyFont="1" applyFill="1" applyBorder="1" applyAlignment="1" applyProtection="1">
      <alignment vertical="center" wrapText="1"/>
      <protection/>
    </xf>
    <xf numFmtId="4" fontId="53" fillId="0" borderId="13" xfId="0" applyNumberFormat="1" applyFont="1" applyFill="1" applyBorder="1" applyAlignment="1" applyProtection="1">
      <alignment vertical="center" wrapText="1"/>
      <protection/>
    </xf>
    <xf numFmtId="4" fontId="53" fillId="0" borderId="18" xfId="0" applyNumberFormat="1" applyFont="1" applyFill="1" applyBorder="1" applyAlignment="1" applyProtection="1">
      <alignment vertical="center" wrapText="1"/>
      <protection/>
    </xf>
    <xf numFmtId="0" fontId="55" fillId="37" borderId="0" xfId="0" applyNumberFormat="1" applyFont="1" applyFill="1" applyAlignment="1">
      <alignment/>
    </xf>
    <xf numFmtId="4" fontId="53" fillId="0" borderId="17" xfId="0" applyNumberFormat="1" applyFont="1" applyFill="1" applyBorder="1" applyAlignment="1" applyProtection="1">
      <alignment vertical="center" wrapText="1"/>
      <protection/>
    </xf>
    <xf numFmtId="0" fontId="53" fillId="37" borderId="13" xfId="0" applyNumberFormat="1" applyFont="1" applyFill="1" applyBorder="1" applyAlignment="1" applyProtection="1">
      <alignment horizontal="centerContinuous" vertical="center"/>
      <protection/>
    </xf>
    <xf numFmtId="0" fontId="53" fillId="37" borderId="15" xfId="0" applyNumberFormat="1" applyFont="1" applyFill="1" applyBorder="1" applyAlignment="1" applyProtection="1">
      <alignment horizontal="centerContinuous" vertical="center"/>
      <protection/>
    </xf>
    <xf numFmtId="0" fontId="53" fillId="0" borderId="23" xfId="0" applyNumberFormat="1" applyFont="1" applyFill="1" applyBorder="1" applyAlignment="1" applyProtection="1">
      <alignment horizontal="center" vertical="center" wrapText="1"/>
      <protection/>
    </xf>
    <xf numFmtId="0" fontId="53" fillId="0" borderId="24" xfId="0" applyNumberFormat="1" applyFont="1" applyFill="1" applyBorder="1" applyAlignment="1" applyProtection="1">
      <alignment horizontal="center" vertical="center" wrapText="1"/>
      <protection/>
    </xf>
    <xf numFmtId="0" fontId="53" fillId="37" borderId="16" xfId="0" applyNumberFormat="1" applyFont="1" applyFill="1" applyBorder="1" applyAlignment="1" applyProtection="1">
      <alignment horizontal="centerContinuous" vertical="center"/>
      <protection/>
    </xf>
    <xf numFmtId="1" fontId="53" fillId="0" borderId="13" xfId="0" applyNumberFormat="1" applyFont="1" applyFill="1" applyBorder="1" applyAlignment="1">
      <alignment horizontal="centerContinuous" vertical="center"/>
    </xf>
    <xf numFmtId="1" fontId="53" fillId="0" borderId="14" xfId="0" applyNumberFormat="1" applyFont="1" applyFill="1" applyBorder="1" applyAlignment="1">
      <alignment horizontal="centerContinuous" vertical="center"/>
    </xf>
    <xf numFmtId="1" fontId="53" fillId="0" borderId="13" xfId="0" applyNumberFormat="1" applyFont="1" applyFill="1" applyBorder="1" applyAlignment="1" applyProtection="1">
      <alignment horizontal="center" vertical="center" wrapText="1"/>
      <protection/>
    </xf>
    <xf numFmtId="1" fontId="53" fillId="0" borderId="15" xfId="0" applyNumberFormat="1" applyFont="1" applyFill="1" applyBorder="1" applyAlignment="1" applyProtection="1">
      <alignment horizontal="center" vertical="center" wrapText="1"/>
      <protection/>
    </xf>
    <xf numFmtId="1" fontId="53" fillId="0" borderId="13" xfId="0" applyNumberFormat="1" applyFont="1" applyFill="1" applyBorder="1" applyAlignment="1">
      <alignment horizontal="centerContinuous" vertical="center"/>
    </xf>
    <xf numFmtId="0" fontId="53" fillId="37" borderId="0" xfId="0" applyNumberFormat="1" applyFont="1" applyFill="1" applyAlignment="1" applyProtection="1">
      <alignment horizontal="right" vertical="center"/>
      <protection/>
    </xf>
    <xf numFmtId="0" fontId="56" fillId="0" borderId="0" xfId="0" applyNumberFormat="1" applyFont="1" applyFill="1" applyAlignment="1">
      <alignment horizontal="right"/>
    </xf>
    <xf numFmtId="4" fontId="53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0" fontId="1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4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>
      <alignment vertical="center" wrapText="1"/>
    </xf>
    <xf numFmtId="49" fontId="10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 vertical="center" wrapText="1"/>
    </xf>
    <xf numFmtId="0" fontId="9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/>
      <protection/>
    </xf>
    <xf numFmtId="1" fontId="1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 wrapText="1"/>
    </xf>
    <xf numFmtId="4" fontId="10" fillId="0" borderId="13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34">
      <selection activeCell="B35" sqref="B3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97"/>
      <c r="B1" s="197"/>
      <c r="C1" s="197"/>
      <c r="D1" s="34" t="s">
        <v>0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ht="20.25" customHeight="1">
      <c r="A2" s="4" t="s">
        <v>1</v>
      </c>
      <c r="B2" s="4"/>
      <c r="C2" s="4"/>
      <c r="D2" s="4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ht="20.25" customHeight="1">
      <c r="A3" s="233"/>
      <c r="B3" s="198"/>
      <c r="C3" s="32"/>
      <c r="D3" s="7" t="s">
        <v>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ht="20.25" customHeight="1">
      <c r="A4" s="199" t="s">
        <v>3</v>
      </c>
      <c r="B4" s="199"/>
      <c r="C4" s="199" t="s">
        <v>4</v>
      </c>
      <c r="D4" s="199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20.25" customHeight="1">
      <c r="A5" s="200" t="s">
        <v>5</v>
      </c>
      <c r="B5" s="201" t="s">
        <v>6</v>
      </c>
      <c r="C5" s="200" t="s">
        <v>5</v>
      </c>
      <c r="D5" s="234" t="s">
        <v>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</row>
    <row r="6" spans="1:31" ht="20.25" customHeight="1">
      <c r="A6" s="203" t="s">
        <v>7</v>
      </c>
      <c r="B6" s="206">
        <v>976.04</v>
      </c>
      <c r="C6" s="235" t="s">
        <v>8</v>
      </c>
      <c r="D6" s="206">
        <v>390.467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</row>
    <row r="7" spans="1:31" ht="20.25" customHeight="1">
      <c r="A7" s="213" t="s">
        <v>9</v>
      </c>
      <c r="B7" s="212">
        <v>0</v>
      </c>
      <c r="C7" s="203" t="s">
        <v>10</v>
      </c>
      <c r="D7" s="212">
        <v>0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</row>
    <row r="8" spans="1:31" ht="20.25" customHeight="1">
      <c r="A8" s="213" t="s">
        <v>11</v>
      </c>
      <c r="B8" s="206">
        <v>0</v>
      </c>
      <c r="C8" s="203" t="s">
        <v>12</v>
      </c>
      <c r="D8" s="212">
        <v>0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</row>
    <row r="9" spans="1:31" ht="20.25" customHeight="1">
      <c r="A9" s="213" t="s">
        <v>13</v>
      </c>
      <c r="B9" s="206">
        <v>0</v>
      </c>
      <c r="C9" s="203" t="s">
        <v>14</v>
      </c>
      <c r="D9" s="212">
        <v>0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</row>
    <row r="10" spans="1:31" ht="20.25" customHeight="1">
      <c r="A10" s="213" t="s">
        <v>15</v>
      </c>
      <c r="B10" s="206">
        <v>0</v>
      </c>
      <c r="C10" s="203" t="s">
        <v>16</v>
      </c>
      <c r="D10" s="212">
        <v>0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</row>
    <row r="11" spans="1:31" ht="20.25" customHeight="1">
      <c r="A11" s="213" t="s">
        <v>17</v>
      </c>
      <c r="B11" s="206">
        <v>0</v>
      </c>
      <c r="C11" s="203" t="s">
        <v>18</v>
      </c>
      <c r="D11" s="212">
        <v>0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</row>
    <row r="12" spans="1:31" ht="20.25" customHeight="1">
      <c r="A12" s="213"/>
      <c r="B12" s="206"/>
      <c r="C12" s="203" t="s">
        <v>19</v>
      </c>
      <c r="D12" s="212">
        <v>0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</row>
    <row r="13" spans="1:31" ht="20.25" customHeight="1">
      <c r="A13" s="211"/>
      <c r="B13" s="206"/>
      <c r="C13" s="203" t="s">
        <v>20</v>
      </c>
      <c r="D13" s="212">
        <v>67.476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</row>
    <row r="14" spans="1:31" ht="20.25" customHeight="1">
      <c r="A14" s="211"/>
      <c r="B14" s="206"/>
      <c r="C14" s="203" t="s">
        <v>21</v>
      </c>
      <c r="D14" s="212">
        <v>0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</row>
    <row r="15" spans="1:31" ht="20.25" customHeight="1">
      <c r="A15" s="211"/>
      <c r="B15" s="206"/>
      <c r="C15" s="203" t="s">
        <v>22</v>
      </c>
      <c r="D15" s="212">
        <v>20.1934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</row>
    <row r="16" spans="1:31" ht="20.25" customHeight="1">
      <c r="A16" s="211"/>
      <c r="B16" s="206"/>
      <c r="C16" s="203" t="s">
        <v>23</v>
      </c>
      <c r="D16" s="212">
        <v>0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</row>
    <row r="17" spans="1:31" ht="20.25" customHeight="1">
      <c r="A17" s="211"/>
      <c r="B17" s="206"/>
      <c r="C17" s="203" t="s">
        <v>24</v>
      </c>
      <c r="D17" s="212">
        <v>7.45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</row>
    <row r="18" spans="1:31" ht="20.25" customHeight="1">
      <c r="A18" s="211"/>
      <c r="B18" s="206"/>
      <c r="C18" s="203" t="s">
        <v>25</v>
      </c>
      <c r="D18" s="212">
        <v>569.93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</row>
    <row r="19" spans="1:31" ht="20.25" customHeight="1">
      <c r="A19" s="211"/>
      <c r="B19" s="206"/>
      <c r="C19" s="203" t="s">
        <v>26</v>
      </c>
      <c r="D19" s="210">
        <v>0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</row>
    <row r="20" spans="1:31" ht="20.25" customHeight="1">
      <c r="A20" s="211"/>
      <c r="B20" s="206"/>
      <c r="C20" s="203" t="s">
        <v>27</v>
      </c>
      <c r="D20" s="206">
        <v>0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</row>
    <row r="21" spans="1:31" ht="20.25" customHeight="1">
      <c r="A21" s="211"/>
      <c r="B21" s="206"/>
      <c r="C21" s="203" t="s">
        <v>28</v>
      </c>
      <c r="D21" s="212">
        <v>1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</row>
    <row r="22" spans="1:31" ht="20.25" customHeight="1">
      <c r="A22" s="211"/>
      <c r="B22" s="206"/>
      <c r="C22" s="203" t="s">
        <v>29</v>
      </c>
      <c r="D22" s="212">
        <v>0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</row>
    <row r="23" spans="1:31" ht="20.25" customHeight="1">
      <c r="A23" s="211"/>
      <c r="B23" s="206"/>
      <c r="C23" s="203" t="s">
        <v>30</v>
      </c>
      <c r="D23" s="212">
        <v>0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1:31" ht="20.25" customHeight="1">
      <c r="A24" s="211"/>
      <c r="B24" s="206"/>
      <c r="C24" s="203" t="s">
        <v>31</v>
      </c>
      <c r="D24" s="210">
        <v>0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1:31" ht="20.25" customHeight="1">
      <c r="A25" s="211"/>
      <c r="B25" s="206"/>
      <c r="C25" s="203" t="s">
        <v>32</v>
      </c>
      <c r="D25" s="204">
        <v>32.0419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</row>
    <row r="26" spans="1:31" ht="20.25" customHeight="1">
      <c r="A26" s="213"/>
      <c r="B26" s="206"/>
      <c r="C26" s="203" t="s">
        <v>33</v>
      </c>
      <c r="D26" s="204">
        <v>0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</row>
    <row r="27" spans="1:31" ht="20.25" customHeight="1">
      <c r="A27" s="213"/>
      <c r="B27" s="206"/>
      <c r="C27" s="203" t="s">
        <v>34</v>
      </c>
      <c r="D27" s="204">
        <v>0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</row>
    <row r="28" spans="1:31" ht="20.25" customHeight="1">
      <c r="A28" s="213"/>
      <c r="B28" s="206"/>
      <c r="C28" s="203" t="s">
        <v>35</v>
      </c>
      <c r="D28" s="204">
        <v>5.9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</row>
    <row r="29" spans="1:31" ht="20.25" customHeight="1">
      <c r="A29" s="213"/>
      <c r="B29" s="206"/>
      <c r="C29" s="203" t="s">
        <v>36</v>
      </c>
      <c r="D29" s="204">
        <v>0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</row>
    <row r="30" spans="1:31" ht="20.25" customHeight="1">
      <c r="A30" s="213"/>
      <c r="B30" s="206"/>
      <c r="C30" s="203" t="s">
        <v>37</v>
      </c>
      <c r="D30" s="204">
        <v>36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</row>
    <row r="31" spans="1:31" ht="20.25" customHeight="1">
      <c r="A31" s="213"/>
      <c r="B31" s="206"/>
      <c r="C31" s="203" t="s">
        <v>38</v>
      </c>
      <c r="D31" s="204">
        <v>0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</row>
    <row r="32" spans="1:31" ht="20.25" customHeight="1">
      <c r="A32" s="213"/>
      <c r="B32" s="206"/>
      <c r="C32" s="203" t="s">
        <v>39</v>
      </c>
      <c r="D32" s="204">
        <v>0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</row>
    <row r="33" spans="1:31" ht="20.25" customHeight="1">
      <c r="A33" s="213"/>
      <c r="B33" s="206"/>
      <c r="C33" s="203" t="s">
        <v>40</v>
      </c>
      <c r="D33" s="204">
        <v>0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</row>
    <row r="34" spans="1:31" ht="20.25" customHeight="1">
      <c r="A34" s="213"/>
      <c r="B34" s="206"/>
      <c r="C34" s="203" t="s">
        <v>41</v>
      </c>
      <c r="D34" s="206">
        <v>0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</row>
    <row r="35" spans="1:31" ht="20.25" customHeight="1">
      <c r="A35" s="200" t="s">
        <v>42</v>
      </c>
      <c r="B35" s="217">
        <f>SUM(B6:B33)</f>
        <v>976.04</v>
      </c>
      <c r="C35" s="200" t="s">
        <v>43</v>
      </c>
      <c r="D35" s="222">
        <f>SUM(D6:D34)</f>
        <v>1130.4583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</row>
    <row r="36" spans="1:31" ht="20.25" customHeight="1">
      <c r="A36" s="213" t="s">
        <v>44</v>
      </c>
      <c r="B36" s="206">
        <v>0</v>
      </c>
      <c r="C36" s="213" t="s">
        <v>45</v>
      </c>
      <c r="D36" s="206">
        <v>0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</row>
    <row r="37" spans="1:31" ht="20.25" customHeight="1">
      <c r="A37" s="213" t="s">
        <v>46</v>
      </c>
      <c r="B37" s="206">
        <v>154.42</v>
      </c>
      <c r="C37" s="213"/>
      <c r="D37" s="206">
        <v>0</v>
      </c>
      <c r="E37" s="226"/>
      <c r="F37" s="226"/>
      <c r="G37" s="236" t="s">
        <v>47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</row>
    <row r="38" spans="1:31" ht="20.25" customHeight="1">
      <c r="A38" s="213"/>
      <c r="B38" s="206"/>
      <c r="C38" s="213"/>
      <c r="D38" s="206">
        <v>0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</row>
    <row r="39" spans="1:31" ht="20.25" customHeight="1">
      <c r="A39" s="200" t="s">
        <v>48</v>
      </c>
      <c r="B39" s="221">
        <f>SUM(B35:B37)</f>
        <v>1130.46</v>
      </c>
      <c r="C39" s="200" t="s">
        <v>49</v>
      </c>
      <c r="D39" s="217">
        <f>SUM(D35,D36,D38)</f>
        <v>1130.4583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</row>
    <row r="40" spans="1:31" ht="20.25" customHeight="1">
      <c r="A40" s="223"/>
      <c r="B40" s="224"/>
      <c r="C40" s="225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538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539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540</v>
      </c>
      <c r="B3" s="5"/>
      <c r="C3" s="5"/>
      <c r="D3" s="5"/>
      <c r="E3" s="5"/>
      <c r="F3" s="6"/>
      <c r="G3" s="6"/>
      <c r="H3" s="7" t="s">
        <v>541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542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199</v>
      </c>
      <c r="F5" s="17" t="s">
        <v>53</v>
      </c>
      <c r="G5" s="17" t="s">
        <v>145</v>
      </c>
      <c r="H5" s="11" t="s">
        <v>146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543</v>
      </c>
      <c r="I1" s="49"/>
    </row>
    <row r="2" spans="1:9" ht="25.5" customHeight="1">
      <c r="A2" s="4" t="s">
        <v>544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540</v>
      </c>
      <c r="B3" s="35"/>
      <c r="C3" s="35"/>
      <c r="D3" s="35"/>
      <c r="E3" s="35"/>
      <c r="F3" s="35"/>
      <c r="G3" s="35"/>
      <c r="H3" s="7" t="s">
        <v>541</v>
      </c>
      <c r="I3" s="49"/>
    </row>
    <row r="4" spans="1:9" ht="19.5" customHeight="1">
      <c r="A4" s="16" t="s">
        <v>532</v>
      </c>
      <c r="B4" s="16" t="s">
        <v>533</v>
      </c>
      <c r="C4" s="11" t="s">
        <v>534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332</v>
      </c>
      <c r="E5" s="38" t="s">
        <v>535</v>
      </c>
      <c r="F5" s="39"/>
      <c r="G5" s="39"/>
      <c r="H5" s="40" t="s">
        <v>337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536</v>
      </c>
      <c r="G6" s="44" t="s">
        <v>537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A20" sqref="A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545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546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540</v>
      </c>
      <c r="B3" s="5"/>
      <c r="C3" s="5"/>
      <c r="D3" s="5"/>
      <c r="E3" s="5"/>
      <c r="F3" s="6"/>
      <c r="G3" s="6"/>
      <c r="H3" s="7" t="s">
        <v>541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547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199</v>
      </c>
      <c r="F5" s="17" t="s">
        <v>53</v>
      </c>
      <c r="G5" s="17" t="s">
        <v>145</v>
      </c>
      <c r="H5" s="11" t="s">
        <v>146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workbookViewId="0" topLeftCell="D1">
      <selection activeCell="E33" sqref="E33"/>
    </sheetView>
  </sheetViews>
  <sheetFormatPr defaultColWidth="9.16015625" defaultRowHeight="12.75" customHeight="1"/>
  <cols>
    <col min="1" max="3" width="11" style="0" customWidth="1"/>
    <col min="4" max="4" width="14.66015625" style="0" customWidth="1"/>
    <col min="5" max="5" width="58.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6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30"/>
      <c r="B3" s="230"/>
      <c r="C3" s="230"/>
      <c r="D3" s="230"/>
      <c r="E3" s="230"/>
      <c r="F3" s="35"/>
      <c r="G3" s="35"/>
      <c r="H3" s="35"/>
      <c r="I3" s="35"/>
      <c r="J3" s="145"/>
      <c r="K3" s="145"/>
      <c r="L3" s="145"/>
      <c r="M3" s="145"/>
      <c r="N3" s="145"/>
      <c r="O3" s="145"/>
      <c r="P3" s="145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78" t="s">
        <v>59</v>
      </c>
      <c r="N4" s="231" t="s">
        <v>60</v>
      </c>
      <c r="O4" s="231"/>
      <c r="P4" s="23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32" t="s">
        <v>66</v>
      </c>
      <c r="L5" s="17" t="s">
        <v>67</v>
      </c>
      <c r="M5" s="178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32"/>
      <c r="L6" s="17"/>
      <c r="M6" s="178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227"/>
      <c r="F8" s="56">
        <f>G8+H8</f>
        <v>1130.4571</v>
      </c>
      <c r="G8" s="56">
        <f>G9+G34+G41+G46+G51+G56</f>
        <v>154.42</v>
      </c>
      <c r="H8" s="56">
        <f>H9+H34+H41+H46+H51+H56</f>
        <v>976.0371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 t="s">
        <v>75</v>
      </c>
      <c r="E9" s="227" t="s">
        <v>76</v>
      </c>
      <c r="F9" s="56">
        <f>G9+H9+I9</f>
        <v>951.9073</v>
      </c>
      <c r="G9" s="56">
        <f>SUM(G10:G33)</f>
        <v>154.42</v>
      </c>
      <c r="H9" s="56">
        <f>SUM(H10:H33)</f>
        <v>797.4873</v>
      </c>
      <c r="I9" s="56">
        <f>SUM(I10:I33)</f>
        <v>0</v>
      </c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77</v>
      </c>
      <c r="B10" s="46" t="s">
        <v>78</v>
      </c>
      <c r="C10" s="46" t="s">
        <v>79</v>
      </c>
      <c r="D10" s="46" t="s">
        <v>80</v>
      </c>
      <c r="E10" s="227" t="s">
        <v>81</v>
      </c>
      <c r="F10" s="56">
        <v>1</v>
      </c>
      <c r="G10" s="57"/>
      <c r="H10" s="58">
        <v>1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77</v>
      </c>
      <c r="B11" s="46" t="s">
        <v>82</v>
      </c>
      <c r="C11" s="46" t="s">
        <v>78</v>
      </c>
      <c r="D11" s="46" t="s">
        <v>80</v>
      </c>
      <c r="E11" s="227" t="s">
        <v>83</v>
      </c>
      <c r="F11" s="56">
        <v>192.0467</v>
      </c>
      <c r="G11" s="57">
        <v>20</v>
      </c>
      <c r="H11" s="58">
        <v>172.0467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77</v>
      </c>
      <c r="B12" s="46" t="s">
        <v>82</v>
      </c>
      <c r="C12" s="46" t="s">
        <v>79</v>
      </c>
      <c r="D12" s="46" t="s">
        <v>80</v>
      </c>
      <c r="E12" s="227" t="s">
        <v>84</v>
      </c>
      <c r="F12" s="56">
        <v>43.3824</v>
      </c>
      <c r="G12" s="57"/>
      <c r="H12" s="58">
        <v>43.3824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77</v>
      </c>
      <c r="B13" s="46" t="s">
        <v>82</v>
      </c>
      <c r="C13" s="46" t="s">
        <v>85</v>
      </c>
      <c r="D13" s="46" t="s">
        <v>80</v>
      </c>
      <c r="E13" s="227" t="s">
        <v>86</v>
      </c>
      <c r="F13" s="56">
        <v>4</v>
      </c>
      <c r="G13" s="57"/>
      <c r="H13" s="58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77</v>
      </c>
      <c r="B14" s="46" t="s">
        <v>82</v>
      </c>
      <c r="C14" s="46" t="s">
        <v>87</v>
      </c>
      <c r="D14" s="46" t="s">
        <v>80</v>
      </c>
      <c r="E14" s="227" t="s">
        <v>88</v>
      </c>
      <c r="F14" s="56">
        <v>2.5</v>
      </c>
      <c r="G14" s="57"/>
      <c r="H14" s="58">
        <v>2.5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 t="s">
        <v>77</v>
      </c>
      <c r="B15" s="46" t="s">
        <v>89</v>
      </c>
      <c r="C15" s="46" t="s">
        <v>90</v>
      </c>
      <c r="D15" s="46" t="s">
        <v>80</v>
      </c>
      <c r="E15" s="227" t="s">
        <v>91</v>
      </c>
      <c r="F15" s="56">
        <v>0.3</v>
      </c>
      <c r="G15" s="57"/>
      <c r="H15" s="58">
        <v>0.3</v>
      </c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 t="s">
        <v>77</v>
      </c>
      <c r="B16" s="46" t="s">
        <v>87</v>
      </c>
      <c r="C16" s="46" t="s">
        <v>90</v>
      </c>
      <c r="D16" s="46" t="s">
        <v>80</v>
      </c>
      <c r="E16" s="227" t="s">
        <v>92</v>
      </c>
      <c r="F16" s="56">
        <v>1.5</v>
      </c>
      <c r="G16" s="57"/>
      <c r="H16" s="58">
        <v>1.5</v>
      </c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77</v>
      </c>
      <c r="B17" s="46" t="s">
        <v>93</v>
      </c>
      <c r="C17" s="46" t="s">
        <v>79</v>
      </c>
      <c r="D17" s="46" t="s">
        <v>80</v>
      </c>
      <c r="E17" s="227" t="s">
        <v>94</v>
      </c>
      <c r="F17" s="56">
        <v>1.5</v>
      </c>
      <c r="G17" s="57"/>
      <c r="H17" s="58">
        <v>1.5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77</v>
      </c>
      <c r="B18" s="46" t="s">
        <v>95</v>
      </c>
      <c r="C18" s="46" t="s">
        <v>79</v>
      </c>
      <c r="D18" s="46" t="s">
        <v>80</v>
      </c>
      <c r="E18" s="227" t="s">
        <v>96</v>
      </c>
      <c r="F18" s="56">
        <v>3.7</v>
      </c>
      <c r="G18" s="57"/>
      <c r="H18" s="58">
        <v>3.7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46" t="s">
        <v>77</v>
      </c>
      <c r="B19" s="46" t="s">
        <v>97</v>
      </c>
      <c r="C19" s="46" t="s">
        <v>79</v>
      </c>
      <c r="D19" s="46" t="s">
        <v>80</v>
      </c>
      <c r="E19" s="227" t="s">
        <v>98</v>
      </c>
      <c r="F19" s="56">
        <v>1.7</v>
      </c>
      <c r="G19" s="57"/>
      <c r="H19" s="58">
        <v>1.7</v>
      </c>
      <c r="I19" s="59"/>
      <c r="J19" s="59"/>
      <c r="K19" s="59"/>
      <c r="L19" s="59"/>
      <c r="M19" s="59"/>
      <c r="N19" s="59"/>
      <c r="O19" s="59"/>
      <c r="P19" s="59"/>
      <c r="Q19" s="59"/>
      <c r="R19" s="56"/>
    </row>
    <row r="20" spans="1:18" ht="19.5" customHeight="1">
      <c r="A20" s="46" t="s">
        <v>99</v>
      </c>
      <c r="B20" s="46" t="s">
        <v>79</v>
      </c>
      <c r="C20" s="46" t="s">
        <v>87</v>
      </c>
      <c r="D20" s="46" t="s">
        <v>80</v>
      </c>
      <c r="E20" s="227" t="s">
        <v>100</v>
      </c>
      <c r="F20" s="56">
        <v>29.774</v>
      </c>
      <c r="G20" s="57"/>
      <c r="H20" s="58">
        <v>29.774</v>
      </c>
      <c r="I20" s="59"/>
      <c r="J20" s="59"/>
      <c r="K20" s="59"/>
      <c r="L20" s="59"/>
      <c r="M20" s="59"/>
      <c r="N20" s="59"/>
      <c r="O20" s="59"/>
      <c r="P20" s="59"/>
      <c r="Q20" s="59"/>
      <c r="R20" s="56"/>
    </row>
    <row r="21" spans="1:18" ht="19.5" customHeight="1">
      <c r="A21" s="46" t="s">
        <v>99</v>
      </c>
      <c r="B21" s="46" t="s">
        <v>89</v>
      </c>
      <c r="C21" s="46" t="s">
        <v>89</v>
      </c>
      <c r="D21" s="46" t="s">
        <v>80</v>
      </c>
      <c r="E21" s="227" t="s">
        <v>101</v>
      </c>
      <c r="F21" s="56">
        <v>15.7959</v>
      </c>
      <c r="G21" s="57"/>
      <c r="H21" s="58">
        <v>15.7959</v>
      </c>
      <c r="I21" s="59"/>
      <c r="J21" s="59"/>
      <c r="K21" s="59"/>
      <c r="L21" s="59"/>
      <c r="M21" s="59"/>
      <c r="N21" s="59"/>
      <c r="O21" s="59"/>
      <c r="P21" s="59"/>
      <c r="Q21" s="59"/>
      <c r="R21" s="56"/>
    </row>
    <row r="22" spans="1:18" ht="19.5" customHeight="1">
      <c r="A22" s="46" t="s">
        <v>99</v>
      </c>
      <c r="B22" s="46" t="s">
        <v>87</v>
      </c>
      <c r="C22" s="46" t="s">
        <v>78</v>
      </c>
      <c r="D22" s="46" t="s">
        <v>80</v>
      </c>
      <c r="E22" s="227" t="s">
        <v>102</v>
      </c>
      <c r="F22" s="56">
        <v>3.9432</v>
      </c>
      <c r="G22" s="57"/>
      <c r="H22" s="58">
        <v>3.9432</v>
      </c>
      <c r="I22" s="59"/>
      <c r="J22" s="59"/>
      <c r="K22" s="59"/>
      <c r="L22" s="59"/>
      <c r="M22" s="59"/>
      <c r="N22" s="59"/>
      <c r="O22" s="59"/>
      <c r="P22" s="59"/>
      <c r="Q22" s="59"/>
      <c r="R22" s="56"/>
    </row>
    <row r="23" spans="1:18" ht="19.5" customHeight="1">
      <c r="A23" s="46" t="s">
        <v>99</v>
      </c>
      <c r="B23" s="46" t="s">
        <v>93</v>
      </c>
      <c r="C23" s="46" t="s">
        <v>103</v>
      </c>
      <c r="D23" s="46" t="s">
        <v>80</v>
      </c>
      <c r="E23" s="227" t="s">
        <v>104</v>
      </c>
      <c r="F23" s="56">
        <v>1.1</v>
      </c>
      <c r="G23" s="57"/>
      <c r="H23" s="58">
        <v>1.1</v>
      </c>
      <c r="I23" s="59"/>
      <c r="J23" s="59"/>
      <c r="K23" s="59"/>
      <c r="L23" s="59"/>
      <c r="M23" s="59"/>
      <c r="N23" s="59"/>
      <c r="O23" s="59"/>
      <c r="P23" s="59"/>
      <c r="Q23" s="59"/>
      <c r="R23" s="56"/>
    </row>
    <row r="24" spans="1:18" ht="19.5" customHeight="1">
      <c r="A24" s="46" t="s">
        <v>105</v>
      </c>
      <c r="B24" s="46" t="s">
        <v>106</v>
      </c>
      <c r="C24" s="46" t="s">
        <v>107</v>
      </c>
      <c r="D24" s="46" t="s">
        <v>80</v>
      </c>
      <c r="E24" s="227" t="s">
        <v>108</v>
      </c>
      <c r="F24" s="56">
        <v>0.4</v>
      </c>
      <c r="G24" s="57"/>
      <c r="H24" s="58">
        <v>0.4</v>
      </c>
      <c r="I24" s="59"/>
      <c r="J24" s="59"/>
      <c r="K24" s="59"/>
      <c r="L24" s="59"/>
      <c r="M24" s="59"/>
      <c r="N24" s="59"/>
      <c r="O24" s="59"/>
      <c r="P24" s="59"/>
      <c r="Q24" s="59"/>
      <c r="R24" s="56"/>
    </row>
    <row r="25" spans="1:18" ht="19.5" customHeight="1">
      <c r="A25" s="46" t="s">
        <v>105</v>
      </c>
      <c r="B25" s="46" t="s">
        <v>93</v>
      </c>
      <c r="C25" s="46" t="s">
        <v>78</v>
      </c>
      <c r="D25" s="46" t="s">
        <v>80</v>
      </c>
      <c r="E25" s="227" t="s">
        <v>109</v>
      </c>
      <c r="F25" s="56">
        <v>9.3537</v>
      </c>
      <c r="G25" s="57"/>
      <c r="H25" s="58">
        <v>9.3537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</row>
    <row r="26" spans="1:18" ht="19.5" customHeight="1">
      <c r="A26" s="46" t="s">
        <v>110</v>
      </c>
      <c r="B26" s="46" t="s">
        <v>89</v>
      </c>
      <c r="C26" s="46" t="s">
        <v>103</v>
      </c>
      <c r="D26" s="46" t="s">
        <v>80</v>
      </c>
      <c r="E26" s="227" t="s">
        <v>111</v>
      </c>
      <c r="F26" s="56">
        <v>6.6</v>
      </c>
      <c r="G26" s="57"/>
      <c r="H26" s="58">
        <v>6.6</v>
      </c>
      <c r="I26" s="59"/>
      <c r="J26" s="59"/>
      <c r="K26" s="59"/>
      <c r="L26" s="59"/>
      <c r="M26" s="59"/>
      <c r="N26" s="59"/>
      <c r="O26" s="59"/>
      <c r="P26" s="59"/>
      <c r="Q26" s="59"/>
      <c r="R26" s="56"/>
    </row>
    <row r="27" spans="1:18" ht="19.5" customHeight="1">
      <c r="A27" s="46" t="s">
        <v>110</v>
      </c>
      <c r="B27" s="46" t="s">
        <v>106</v>
      </c>
      <c r="C27" s="46" t="s">
        <v>89</v>
      </c>
      <c r="D27" s="46" t="s">
        <v>80</v>
      </c>
      <c r="E27" s="227" t="s">
        <v>112</v>
      </c>
      <c r="F27" s="56">
        <v>553.3358</v>
      </c>
      <c r="G27" s="57">
        <v>86.97</v>
      </c>
      <c r="H27" s="58">
        <v>466.3588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</row>
    <row r="28" spans="1:18" ht="19.5" customHeight="1">
      <c r="A28" s="46" t="s">
        <v>113</v>
      </c>
      <c r="B28" s="46" t="s">
        <v>79</v>
      </c>
      <c r="C28" s="46" t="s">
        <v>103</v>
      </c>
      <c r="D28" s="46" t="s">
        <v>80</v>
      </c>
      <c r="E28" s="227" t="s">
        <v>114</v>
      </c>
      <c r="F28" s="56">
        <v>1</v>
      </c>
      <c r="G28" s="57"/>
      <c r="H28" s="58">
        <v>1</v>
      </c>
      <c r="I28" s="59"/>
      <c r="J28" s="59"/>
      <c r="K28" s="59"/>
      <c r="L28" s="59"/>
      <c r="M28" s="59"/>
      <c r="N28" s="59"/>
      <c r="O28" s="59"/>
      <c r="P28" s="59"/>
      <c r="Q28" s="59"/>
      <c r="R28" s="56"/>
    </row>
    <row r="29" spans="1:18" ht="19.5" customHeight="1">
      <c r="A29" s="46" t="s">
        <v>115</v>
      </c>
      <c r="B29" s="46" t="s">
        <v>79</v>
      </c>
      <c r="C29" s="46" t="s">
        <v>78</v>
      </c>
      <c r="D29" s="46" t="s">
        <v>80</v>
      </c>
      <c r="E29" s="227" t="s">
        <v>116</v>
      </c>
      <c r="F29" s="56">
        <v>19.6326</v>
      </c>
      <c r="G29" s="57"/>
      <c r="H29" s="58">
        <v>19.6326</v>
      </c>
      <c r="I29" s="59"/>
      <c r="J29" s="59"/>
      <c r="K29" s="59"/>
      <c r="L29" s="59"/>
      <c r="M29" s="59"/>
      <c r="N29" s="59"/>
      <c r="O29" s="59"/>
      <c r="P29" s="59"/>
      <c r="Q29" s="59"/>
      <c r="R29" s="56"/>
    </row>
    <row r="30" spans="1:18" ht="19.5" customHeight="1">
      <c r="A30" s="46" t="s">
        <v>117</v>
      </c>
      <c r="B30" s="46" t="s">
        <v>78</v>
      </c>
      <c r="C30" s="46" t="s">
        <v>85</v>
      </c>
      <c r="D30" s="46" t="s">
        <v>80</v>
      </c>
      <c r="E30" s="227" t="s">
        <v>118</v>
      </c>
      <c r="F30" s="56">
        <v>5.9</v>
      </c>
      <c r="G30" s="57"/>
      <c r="H30" s="58">
        <v>5.9</v>
      </c>
      <c r="I30" s="59"/>
      <c r="J30" s="59"/>
      <c r="K30" s="59"/>
      <c r="L30" s="59"/>
      <c r="M30" s="59"/>
      <c r="N30" s="59"/>
      <c r="O30" s="59"/>
      <c r="P30" s="59"/>
      <c r="Q30" s="59"/>
      <c r="R30" s="56"/>
    </row>
    <row r="31" spans="1:18" ht="19.5" customHeight="1">
      <c r="A31" s="46" t="s">
        <v>119</v>
      </c>
      <c r="B31" s="46" t="s">
        <v>103</v>
      </c>
      <c r="C31" s="46" t="s">
        <v>78</v>
      </c>
      <c r="D31" s="46" t="s">
        <v>80</v>
      </c>
      <c r="E31" s="227" t="s">
        <v>120</v>
      </c>
      <c r="F31" s="56">
        <v>36</v>
      </c>
      <c r="G31" s="57">
        <v>30</v>
      </c>
      <c r="H31" s="58">
        <v>6</v>
      </c>
      <c r="I31" s="59"/>
      <c r="J31" s="59"/>
      <c r="K31" s="59"/>
      <c r="L31" s="59"/>
      <c r="M31" s="59"/>
      <c r="N31" s="59"/>
      <c r="O31" s="59"/>
      <c r="P31" s="59"/>
      <c r="Q31" s="59"/>
      <c r="R31" s="56"/>
    </row>
    <row r="32" spans="1:18" ht="19.5" customHeight="1">
      <c r="A32" s="46"/>
      <c r="B32" s="46"/>
      <c r="C32" s="46"/>
      <c r="D32" s="46" t="s">
        <v>80</v>
      </c>
      <c r="E32" s="227" t="s">
        <v>121</v>
      </c>
      <c r="F32" s="56">
        <v>7.45</v>
      </c>
      <c r="G32" s="57">
        <v>7.45</v>
      </c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6"/>
    </row>
    <row r="33" spans="1:18" ht="19.5" customHeight="1">
      <c r="A33" s="46"/>
      <c r="B33" s="46"/>
      <c r="C33" s="46"/>
      <c r="D33" s="46" t="s">
        <v>80</v>
      </c>
      <c r="E33" s="227" t="s">
        <v>122</v>
      </c>
      <c r="F33" s="56">
        <v>10</v>
      </c>
      <c r="G33" s="57">
        <v>10</v>
      </c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6"/>
    </row>
    <row r="34" spans="1:18" ht="19.5" customHeight="1">
      <c r="A34" s="46"/>
      <c r="B34" s="46"/>
      <c r="C34" s="46"/>
      <c r="D34" s="46" t="s">
        <v>123</v>
      </c>
      <c r="E34" s="227" t="s">
        <v>124</v>
      </c>
      <c r="F34" s="56">
        <v>131.9263</v>
      </c>
      <c r="G34" s="57"/>
      <c r="H34" s="58">
        <v>131.9263</v>
      </c>
      <c r="I34" s="59"/>
      <c r="J34" s="59"/>
      <c r="K34" s="59"/>
      <c r="L34" s="59"/>
      <c r="M34" s="59"/>
      <c r="N34" s="59"/>
      <c r="O34" s="59"/>
      <c r="P34" s="59"/>
      <c r="Q34" s="59"/>
      <c r="R34" s="56"/>
    </row>
    <row r="35" spans="1:18" ht="19.5" customHeight="1">
      <c r="A35" s="46" t="s">
        <v>77</v>
      </c>
      <c r="B35" s="46" t="s">
        <v>82</v>
      </c>
      <c r="C35" s="46" t="s">
        <v>78</v>
      </c>
      <c r="D35" s="46" t="s">
        <v>125</v>
      </c>
      <c r="E35" s="227" t="s">
        <v>83</v>
      </c>
      <c r="F35" s="56">
        <v>111.9962</v>
      </c>
      <c r="G35" s="57"/>
      <c r="H35" s="58">
        <v>111.9962</v>
      </c>
      <c r="I35" s="59"/>
      <c r="J35" s="59"/>
      <c r="K35" s="59"/>
      <c r="L35" s="59"/>
      <c r="M35" s="59"/>
      <c r="N35" s="59"/>
      <c r="O35" s="59"/>
      <c r="P35" s="59"/>
      <c r="Q35" s="59"/>
      <c r="R35" s="56"/>
    </row>
    <row r="36" spans="1:18" ht="19.5" customHeight="1">
      <c r="A36" s="46" t="s">
        <v>77</v>
      </c>
      <c r="B36" s="46" t="s">
        <v>85</v>
      </c>
      <c r="C36" s="46" t="s">
        <v>90</v>
      </c>
      <c r="D36" s="46" t="s">
        <v>125</v>
      </c>
      <c r="E36" s="227" t="s">
        <v>126</v>
      </c>
      <c r="F36" s="56">
        <v>6.0641</v>
      </c>
      <c r="G36" s="57"/>
      <c r="H36" s="58">
        <v>6.0641</v>
      </c>
      <c r="I36" s="59"/>
      <c r="J36" s="59"/>
      <c r="K36" s="59"/>
      <c r="L36" s="59"/>
      <c r="M36" s="59"/>
      <c r="N36" s="59"/>
      <c r="O36" s="59"/>
      <c r="P36" s="59"/>
      <c r="Q36" s="59"/>
      <c r="R36" s="56"/>
    </row>
    <row r="37" spans="1:18" ht="19.5" customHeight="1">
      <c r="A37" s="46" t="s">
        <v>99</v>
      </c>
      <c r="B37" s="46" t="s">
        <v>89</v>
      </c>
      <c r="C37" s="46" t="s">
        <v>89</v>
      </c>
      <c r="D37" s="46" t="s">
        <v>125</v>
      </c>
      <c r="E37" s="227" t="s">
        <v>101</v>
      </c>
      <c r="F37" s="56">
        <v>0.9235</v>
      </c>
      <c r="G37" s="57"/>
      <c r="H37" s="58">
        <v>0.9235</v>
      </c>
      <c r="I37" s="59"/>
      <c r="J37" s="59"/>
      <c r="K37" s="59"/>
      <c r="L37" s="59"/>
      <c r="M37" s="59"/>
      <c r="N37" s="59"/>
      <c r="O37" s="59"/>
      <c r="P37" s="59"/>
      <c r="Q37" s="59"/>
      <c r="R37" s="56"/>
    </row>
    <row r="38" spans="1:18" ht="19.5" customHeight="1">
      <c r="A38" s="46" t="s">
        <v>99</v>
      </c>
      <c r="B38" s="46" t="s">
        <v>103</v>
      </c>
      <c r="C38" s="46" t="s">
        <v>78</v>
      </c>
      <c r="D38" s="46" t="s">
        <v>125</v>
      </c>
      <c r="E38" s="227" t="s">
        <v>127</v>
      </c>
      <c r="F38" s="56">
        <v>0.0912</v>
      </c>
      <c r="G38" s="57"/>
      <c r="H38" s="58">
        <v>0.0912</v>
      </c>
      <c r="I38" s="59"/>
      <c r="J38" s="59"/>
      <c r="K38" s="59"/>
      <c r="L38" s="59"/>
      <c r="M38" s="59"/>
      <c r="N38" s="59"/>
      <c r="O38" s="59"/>
      <c r="P38" s="59"/>
      <c r="Q38" s="59"/>
      <c r="R38" s="56"/>
    </row>
    <row r="39" spans="1:18" ht="19.5" customHeight="1">
      <c r="A39" s="46" t="s">
        <v>105</v>
      </c>
      <c r="B39" s="46" t="s">
        <v>93</v>
      </c>
      <c r="C39" s="46" t="s">
        <v>79</v>
      </c>
      <c r="D39" s="46" t="s">
        <v>125</v>
      </c>
      <c r="E39" s="227" t="s">
        <v>128</v>
      </c>
      <c r="F39" s="56">
        <v>0.442</v>
      </c>
      <c r="G39" s="57"/>
      <c r="H39" s="58">
        <v>0.442</v>
      </c>
      <c r="I39" s="59"/>
      <c r="J39" s="59"/>
      <c r="K39" s="59"/>
      <c r="L39" s="59"/>
      <c r="M39" s="59"/>
      <c r="N39" s="59"/>
      <c r="O39" s="59"/>
      <c r="P39" s="59"/>
      <c r="Q39" s="59"/>
      <c r="R39" s="56"/>
    </row>
    <row r="40" spans="1:18" ht="19.5" customHeight="1">
      <c r="A40" s="46" t="s">
        <v>115</v>
      </c>
      <c r="B40" s="46" t="s">
        <v>79</v>
      </c>
      <c r="C40" s="46" t="s">
        <v>78</v>
      </c>
      <c r="D40" s="46" t="s">
        <v>125</v>
      </c>
      <c r="E40" s="227" t="s">
        <v>116</v>
      </c>
      <c r="F40" s="56">
        <v>12.4093</v>
      </c>
      <c r="G40" s="57"/>
      <c r="H40" s="58">
        <v>12.4093</v>
      </c>
      <c r="I40" s="59"/>
      <c r="J40" s="59"/>
      <c r="K40" s="59"/>
      <c r="L40" s="59"/>
      <c r="M40" s="59"/>
      <c r="N40" s="59"/>
      <c r="O40" s="59"/>
      <c r="P40" s="59"/>
      <c r="Q40" s="59"/>
      <c r="R40" s="56"/>
    </row>
    <row r="41" spans="1:18" ht="19.5" customHeight="1">
      <c r="A41" s="46"/>
      <c r="B41" s="46"/>
      <c r="C41" s="46"/>
      <c r="D41" s="46" t="s">
        <v>129</v>
      </c>
      <c r="E41" s="227" t="s">
        <v>130</v>
      </c>
      <c r="F41" s="56">
        <v>24.5842</v>
      </c>
      <c r="G41" s="57"/>
      <c r="H41" s="58">
        <v>24.5842</v>
      </c>
      <c r="I41" s="59"/>
      <c r="J41" s="59"/>
      <c r="K41" s="59"/>
      <c r="L41" s="59"/>
      <c r="M41" s="59"/>
      <c r="N41" s="59"/>
      <c r="O41" s="59"/>
      <c r="P41" s="59"/>
      <c r="Q41" s="59"/>
      <c r="R41" s="56"/>
    </row>
    <row r="42" spans="1:18" ht="19.5" customHeight="1">
      <c r="A42" s="46" t="s">
        <v>77</v>
      </c>
      <c r="B42" s="46" t="s">
        <v>82</v>
      </c>
      <c r="C42" s="46" t="s">
        <v>85</v>
      </c>
      <c r="D42" s="46" t="s">
        <v>131</v>
      </c>
      <c r="E42" s="227" t="s">
        <v>86</v>
      </c>
      <c r="F42" s="56">
        <v>15.7776</v>
      </c>
      <c r="G42" s="57"/>
      <c r="H42" s="58">
        <v>15.7776</v>
      </c>
      <c r="I42" s="59"/>
      <c r="J42" s="59"/>
      <c r="K42" s="59"/>
      <c r="L42" s="59"/>
      <c r="M42" s="59"/>
      <c r="N42" s="59"/>
      <c r="O42" s="59"/>
      <c r="P42" s="59"/>
      <c r="Q42" s="59"/>
      <c r="R42" s="56"/>
    </row>
    <row r="43" spans="1:18" ht="19.5" customHeight="1">
      <c r="A43" s="46" t="s">
        <v>99</v>
      </c>
      <c r="B43" s="46" t="s">
        <v>89</v>
      </c>
      <c r="C43" s="46" t="s">
        <v>89</v>
      </c>
      <c r="D43" s="46" t="s">
        <v>131</v>
      </c>
      <c r="E43" s="227" t="s">
        <v>101</v>
      </c>
      <c r="F43" s="56">
        <v>5.545</v>
      </c>
      <c r="G43" s="57"/>
      <c r="H43" s="58">
        <v>5.545</v>
      </c>
      <c r="I43" s="59"/>
      <c r="J43" s="59"/>
      <c r="K43" s="59"/>
      <c r="L43" s="59"/>
      <c r="M43" s="59"/>
      <c r="N43" s="59"/>
      <c r="O43" s="59"/>
      <c r="P43" s="59"/>
      <c r="Q43" s="59"/>
      <c r="R43" s="56"/>
    </row>
    <row r="44" spans="1:18" ht="19.5" customHeight="1">
      <c r="A44" s="46" t="s">
        <v>99</v>
      </c>
      <c r="B44" s="46" t="s">
        <v>103</v>
      </c>
      <c r="C44" s="46" t="s">
        <v>78</v>
      </c>
      <c r="D44" s="46" t="s">
        <v>131</v>
      </c>
      <c r="E44" s="227" t="s">
        <v>127</v>
      </c>
      <c r="F44" s="56">
        <v>0.5472</v>
      </c>
      <c r="G44" s="57"/>
      <c r="H44" s="58">
        <v>0.5472</v>
      </c>
      <c r="I44" s="59"/>
      <c r="J44" s="59"/>
      <c r="K44" s="59"/>
      <c r="L44" s="59"/>
      <c r="M44" s="59"/>
      <c r="N44" s="59"/>
      <c r="O44" s="59"/>
      <c r="P44" s="59"/>
      <c r="Q44" s="59"/>
      <c r="R44" s="56"/>
    </row>
    <row r="45" spans="1:18" ht="19.5" customHeight="1">
      <c r="A45" s="46" t="s">
        <v>105</v>
      </c>
      <c r="B45" s="46" t="s">
        <v>93</v>
      </c>
      <c r="C45" s="46" t="s">
        <v>79</v>
      </c>
      <c r="D45" s="46" t="s">
        <v>131</v>
      </c>
      <c r="E45" s="227" t="s">
        <v>128</v>
      </c>
      <c r="F45" s="56">
        <v>2.7144</v>
      </c>
      <c r="G45" s="57"/>
      <c r="H45" s="58">
        <v>2.7144</v>
      </c>
      <c r="I45" s="59"/>
      <c r="J45" s="59"/>
      <c r="K45" s="59"/>
      <c r="L45" s="59"/>
      <c r="M45" s="59"/>
      <c r="N45" s="59"/>
      <c r="O45" s="59"/>
      <c r="P45" s="59"/>
      <c r="Q45" s="59"/>
      <c r="R45" s="56"/>
    </row>
    <row r="46" spans="1:18" ht="19.5" customHeight="1">
      <c r="A46" s="46"/>
      <c r="B46" s="46"/>
      <c r="C46" s="46"/>
      <c r="D46" s="46" t="s">
        <v>132</v>
      </c>
      <c r="E46" s="227" t="s">
        <v>133</v>
      </c>
      <c r="F46" s="56">
        <v>8.5524</v>
      </c>
      <c r="G46" s="57"/>
      <c r="H46" s="58">
        <v>8.5524</v>
      </c>
      <c r="I46" s="59"/>
      <c r="J46" s="59"/>
      <c r="K46" s="59"/>
      <c r="L46" s="59"/>
      <c r="M46" s="59"/>
      <c r="N46" s="59"/>
      <c r="O46" s="59"/>
      <c r="P46" s="59"/>
      <c r="Q46" s="59"/>
      <c r="R46" s="56"/>
    </row>
    <row r="47" spans="1:18" ht="19.5" customHeight="1">
      <c r="A47" s="46" t="s">
        <v>99</v>
      </c>
      <c r="B47" s="46" t="s">
        <v>89</v>
      </c>
      <c r="C47" s="46" t="s">
        <v>89</v>
      </c>
      <c r="D47" s="46" t="s">
        <v>134</v>
      </c>
      <c r="E47" s="227" t="s">
        <v>101</v>
      </c>
      <c r="F47" s="56">
        <v>1.9707</v>
      </c>
      <c r="G47" s="57"/>
      <c r="H47" s="58">
        <v>1.9707</v>
      </c>
      <c r="I47" s="59"/>
      <c r="J47" s="59"/>
      <c r="K47" s="59"/>
      <c r="L47" s="59"/>
      <c r="M47" s="59"/>
      <c r="N47" s="59"/>
      <c r="O47" s="59"/>
      <c r="P47" s="59"/>
      <c r="Q47" s="59"/>
      <c r="R47" s="56"/>
    </row>
    <row r="48" spans="1:18" ht="19.5" customHeight="1">
      <c r="A48" s="46" t="s">
        <v>99</v>
      </c>
      <c r="B48" s="46" t="s">
        <v>103</v>
      </c>
      <c r="C48" s="46" t="s">
        <v>78</v>
      </c>
      <c r="D48" s="46" t="s">
        <v>134</v>
      </c>
      <c r="E48" s="227" t="s">
        <v>127</v>
      </c>
      <c r="F48" s="56">
        <v>0.1824</v>
      </c>
      <c r="G48" s="57"/>
      <c r="H48" s="58">
        <v>0.1824</v>
      </c>
      <c r="I48" s="59"/>
      <c r="J48" s="59"/>
      <c r="K48" s="59"/>
      <c r="L48" s="59"/>
      <c r="M48" s="59"/>
      <c r="N48" s="59"/>
      <c r="O48" s="59"/>
      <c r="P48" s="59"/>
      <c r="Q48" s="59"/>
      <c r="R48" s="56"/>
    </row>
    <row r="49" spans="1:18" ht="19.5" customHeight="1">
      <c r="A49" s="46" t="s">
        <v>105</v>
      </c>
      <c r="B49" s="46" t="s">
        <v>106</v>
      </c>
      <c r="C49" s="46" t="s">
        <v>103</v>
      </c>
      <c r="D49" s="46" t="s">
        <v>134</v>
      </c>
      <c r="E49" s="227" t="s">
        <v>135</v>
      </c>
      <c r="F49" s="56">
        <v>5.5153</v>
      </c>
      <c r="G49" s="57"/>
      <c r="H49" s="58">
        <v>5.5153</v>
      </c>
      <c r="I49" s="59"/>
      <c r="J49" s="59"/>
      <c r="K49" s="59"/>
      <c r="L49" s="59"/>
      <c r="M49" s="59"/>
      <c r="N49" s="59"/>
      <c r="O49" s="59"/>
      <c r="P49" s="59"/>
      <c r="Q49" s="59"/>
      <c r="R49" s="56"/>
    </row>
    <row r="50" spans="1:18" ht="19.5" customHeight="1">
      <c r="A50" s="46" t="s">
        <v>105</v>
      </c>
      <c r="B50" s="46" t="s">
        <v>93</v>
      </c>
      <c r="C50" s="46" t="s">
        <v>79</v>
      </c>
      <c r="D50" s="46" t="s">
        <v>134</v>
      </c>
      <c r="E50" s="227" t="s">
        <v>128</v>
      </c>
      <c r="F50" s="56">
        <v>0.884</v>
      </c>
      <c r="G50" s="57"/>
      <c r="H50" s="58">
        <v>0.884</v>
      </c>
      <c r="I50" s="59"/>
      <c r="J50" s="59"/>
      <c r="K50" s="59"/>
      <c r="L50" s="59"/>
      <c r="M50" s="59"/>
      <c r="N50" s="59"/>
      <c r="O50" s="59"/>
      <c r="P50" s="59"/>
      <c r="Q50" s="59"/>
      <c r="R50" s="56"/>
    </row>
    <row r="51" spans="1:18" ht="19.5" customHeight="1">
      <c r="A51" s="46"/>
      <c r="B51" s="46"/>
      <c r="C51" s="46"/>
      <c r="D51" s="46" t="s">
        <v>136</v>
      </c>
      <c r="E51" s="227" t="s">
        <v>137</v>
      </c>
      <c r="F51" s="56">
        <v>8.4869</v>
      </c>
      <c r="G51" s="57"/>
      <c r="H51" s="58">
        <v>8.4869</v>
      </c>
      <c r="I51" s="59"/>
      <c r="J51" s="59"/>
      <c r="K51" s="59"/>
      <c r="L51" s="59"/>
      <c r="M51" s="59"/>
      <c r="N51" s="59"/>
      <c r="O51" s="59"/>
      <c r="P51" s="59"/>
      <c r="Q51" s="59"/>
      <c r="R51" s="56"/>
    </row>
    <row r="52" spans="1:18" ht="19.5" customHeight="1">
      <c r="A52" s="46" t="s">
        <v>99</v>
      </c>
      <c r="B52" s="46" t="s">
        <v>79</v>
      </c>
      <c r="C52" s="46" t="s">
        <v>78</v>
      </c>
      <c r="D52" s="46" t="s">
        <v>138</v>
      </c>
      <c r="E52" s="227" t="s">
        <v>139</v>
      </c>
      <c r="F52" s="56">
        <v>5.479</v>
      </c>
      <c r="G52" s="57"/>
      <c r="H52" s="58">
        <v>5.479</v>
      </c>
      <c r="I52" s="59"/>
      <c r="J52" s="59"/>
      <c r="K52" s="59"/>
      <c r="L52" s="59"/>
      <c r="M52" s="59"/>
      <c r="N52" s="59"/>
      <c r="O52" s="59"/>
      <c r="P52" s="59"/>
      <c r="Q52" s="59"/>
      <c r="R52" s="56"/>
    </row>
    <row r="53" spans="1:18" ht="19.5" customHeight="1">
      <c r="A53" s="46" t="s">
        <v>99</v>
      </c>
      <c r="B53" s="46" t="s">
        <v>89</v>
      </c>
      <c r="C53" s="46" t="s">
        <v>89</v>
      </c>
      <c r="D53" s="46" t="s">
        <v>138</v>
      </c>
      <c r="E53" s="227" t="s">
        <v>101</v>
      </c>
      <c r="F53" s="56">
        <v>1.9415</v>
      </c>
      <c r="G53" s="57"/>
      <c r="H53" s="58">
        <v>1.9415</v>
      </c>
      <c r="I53" s="59"/>
      <c r="J53" s="59"/>
      <c r="K53" s="59"/>
      <c r="L53" s="59"/>
      <c r="M53" s="59"/>
      <c r="N53" s="59"/>
      <c r="O53" s="59"/>
      <c r="P53" s="59"/>
      <c r="Q53" s="59"/>
      <c r="R53" s="56"/>
    </row>
    <row r="54" spans="1:18" ht="19.5" customHeight="1">
      <c r="A54" s="46" t="s">
        <v>99</v>
      </c>
      <c r="B54" s="46" t="s">
        <v>103</v>
      </c>
      <c r="C54" s="46" t="s">
        <v>78</v>
      </c>
      <c r="D54" s="46" t="s">
        <v>138</v>
      </c>
      <c r="E54" s="227" t="s">
        <v>127</v>
      </c>
      <c r="F54" s="56">
        <v>0.1824</v>
      </c>
      <c r="G54" s="57"/>
      <c r="H54" s="58">
        <v>0.1824</v>
      </c>
      <c r="I54" s="59"/>
      <c r="J54" s="59"/>
      <c r="K54" s="59"/>
      <c r="L54" s="59"/>
      <c r="M54" s="59"/>
      <c r="N54" s="59"/>
      <c r="O54" s="59"/>
      <c r="P54" s="59"/>
      <c r="Q54" s="59"/>
      <c r="R54" s="56"/>
    </row>
    <row r="55" spans="1:18" ht="19.5" customHeight="1">
      <c r="A55" s="46" t="s">
        <v>105</v>
      </c>
      <c r="B55" s="46" t="s">
        <v>93</v>
      </c>
      <c r="C55" s="46" t="s">
        <v>79</v>
      </c>
      <c r="D55" s="46" t="s">
        <v>138</v>
      </c>
      <c r="E55" s="227" t="s">
        <v>128</v>
      </c>
      <c r="F55" s="56">
        <v>0.884</v>
      </c>
      <c r="G55" s="57"/>
      <c r="H55" s="58">
        <v>0.884</v>
      </c>
      <c r="I55" s="59"/>
      <c r="J55" s="59"/>
      <c r="K55" s="59"/>
      <c r="L55" s="59"/>
      <c r="M55" s="59"/>
      <c r="N55" s="59"/>
      <c r="O55" s="59"/>
      <c r="P55" s="59"/>
      <c r="Q55" s="59"/>
      <c r="R55" s="56"/>
    </row>
    <row r="56" spans="1:18" ht="19.5" customHeight="1">
      <c r="A56" s="46"/>
      <c r="B56" s="46"/>
      <c r="C56" s="46"/>
      <c r="D56" s="46" t="s">
        <v>140</v>
      </c>
      <c r="E56" s="227" t="s">
        <v>141</v>
      </c>
      <c r="F56" s="56">
        <v>5</v>
      </c>
      <c r="G56" s="57"/>
      <c r="H56" s="58">
        <v>5</v>
      </c>
      <c r="I56" s="59"/>
      <c r="J56" s="59"/>
      <c r="K56" s="59"/>
      <c r="L56" s="59"/>
      <c r="M56" s="59"/>
      <c r="N56" s="59"/>
      <c r="O56" s="59"/>
      <c r="P56" s="59"/>
      <c r="Q56" s="59"/>
      <c r="R56" s="56"/>
    </row>
    <row r="57" spans="1:18" ht="19.5" customHeight="1">
      <c r="A57" s="46" t="s">
        <v>77</v>
      </c>
      <c r="B57" s="46" t="s">
        <v>85</v>
      </c>
      <c r="C57" s="46" t="s">
        <v>90</v>
      </c>
      <c r="D57" s="46" t="s">
        <v>142</v>
      </c>
      <c r="E57" s="227" t="s">
        <v>126</v>
      </c>
      <c r="F57" s="56">
        <v>5</v>
      </c>
      <c r="G57" s="57"/>
      <c r="H57" s="58">
        <v>5</v>
      </c>
      <c r="I57" s="59"/>
      <c r="J57" s="59"/>
      <c r="K57" s="59"/>
      <c r="L57" s="59"/>
      <c r="M57" s="59"/>
      <c r="N57" s="59"/>
      <c r="O57" s="59"/>
      <c r="P57" s="59"/>
      <c r="Q57" s="59"/>
      <c r="R57" s="5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5.66015625" style="0" customWidth="1"/>
    <col min="2" max="2" width="5" style="0" customWidth="1"/>
    <col min="3" max="3" width="5.33203125" style="0" customWidth="1"/>
    <col min="4" max="4" width="14.66015625" style="0" customWidth="1"/>
    <col min="5" max="5" width="57.33203125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143</v>
      </c>
    </row>
    <row r="2" spans="1:10" ht="19.5" customHeight="1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145</v>
      </c>
      <c r="H4" s="17" t="s">
        <v>146</v>
      </c>
      <c r="I4" s="17" t="s">
        <v>147</v>
      </c>
      <c r="J4" s="17" t="s">
        <v>148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227" t="s">
        <v>53</v>
      </c>
      <c r="F8" s="56">
        <f>G8+H8</f>
        <v>1130.4641</v>
      </c>
      <c r="G8" s="56">
        <f>G9+G34+G41+G46+G51+G56</f>
        <v>386.8786999999999</v>
      </c>
      <c r="H8" s="56">
        <f>H9+H34+H41+H46+H51+H56</f>
        <v>743.5853999999999</v>
      </c>
      <c r="I8" s="228"/>
      <c r="J8" s="228"/>
    </row>
    <row r="9" spans="1:10" ht="19.5" customHeight="1">
      <c r="A9" s="46"/>
      <c r="B9" s="46"/>
      <c r="C9" s="46"/>
      <c r="D9" s="46" t="s">
        <v>75</v>
      </c>
      <c r="E9" s="227" t="s">
        <v>76</v>
      </c>
      <c r="F9" s="56">
        <f>G9+H9</f>
        <v>951.9142999999999</v>
      </c>
      <c r="G9" s="56">
        <f>SUM(G10:G33)</f>
        <v>216.82889999999998</v>
      </c>
      <c r="H9" s="56">
        <f>SUM(H10:H33)</f>
        <v>735.0853999999999</v>
      </c>
      <c r="I9" s="229"/>
      <c r="J9" s="228"/>
    </row>
    <row r="10" spans="1:10" ht="19.5" customHeight="1">
      <c r="A10" s="46" t="s">
        <v>77</v>
      </c>
      <c r="B10" s="46" t="s">
        <v>78</v>
      </c>
      <c r="C10" s="46" t="s">
        <v>79</v>
      </c>
      <c r="D10" s="46" t="s">
        <v>80</v>
      </c>
      <c r="E10" s="227" t="s">
        <v>81</v>
      </c>
      <c r="F10" s="56">
        <v>1</v>
      </c>
      <c r="G10" s="58">
        <v>0</v>
      </c>
      <c r="H10" s="56">
        <v>1</v>
      </c>
      <c r="I10" s="229"/>
      <c r="J10" s="228"/>
    </row>
    <row r="11" spans="1:10" ht="19.5" customHeight="1">
      <c r="A11" s="46" t="s">
        <v>77</v>
      </c>
      <c r="B11" s="46" t="s">
        <v>82</v>
      </c>
      <c r="C11" s="46" t="s">
        <v>78</v>
      </c>
      <c r="D11" s="46" t="s">
        <v>80</v>
      </c>
      <c r="E11" s="227" t="s">
        <v>83</v>
      </c>
      <c r="F11" s="56">
        <v>172.0467</v>
      </c>
      <c r="G11" s="58">
        <v>172.0467</v>
      </c>
      <c r="H11" s="56">
        <v>20</v>
      </c>
      <c r="I11" s="229"/>
      <c r="J11" s="228"/>
    </row>
    <row r="12" spans="1:10" ht="19.5" customHeight="1">
      <c r="A12" s="46" t="s">
        <v>77</v>
      </c>
      <c r="B12" s="46" t="s">
        <v>82</v>
      </c>
      <c r="C12" s="46" t="s">
        <v>79</v>
      </c>
      <c r="D12" s="46" t="s">
        <v>80</v>
      </c>
      <c r="E12" s="227" t="s">
        <v>84</v>
      </c>
      <c r="F12" s="56">
        <v>43.3824</v>
      </c>
      <c r="G12" s="58">
        <v>0</v>
      </c>
      <c r="H12" s="56">
        <v>43.3824</v>
      </c>
      <c r="I12" s="229"/>
      <c r="J12" s="228"/>
    </row>
    <row r="13" spans="1:10" ht="19.5" customHeight="1">
      <c r="A13" s="46" t="s">
        <v>77</v>
      </c>
      <c r="B13" s="46" t="s">
        <v>82</v>
      </c>
      <c r="C13" s="46" t="s">
        <v>85</v>
      </c>
      <c r="D13" s="46" t="s">
        <v>80</v>
      </c>
      <c r="E13" s="227" t="s">
        <v>86</v>
      </c>
      <c r="F13" s="56">
        <v>4</v>
      </c>
      <c r="G13" s="58">
        <v>0</v>
      </c>
      <c r="H13" s="56">
        <v>4</v>
      </c>
      <c r="I13" s="229"/>
      <c r="J13" s="228"/>
    </row>
    <row r="14" spans="1:10" ht="19.5" customHeight="1">
      <c r="A14" s="46" t="s">
        <v>77</v>
      </c>
      <c r="B14" s="46" t="s">
        <v>82</v>
      </c>
      <c r="C14" s="46" t="s">
        <v>87</v>
      </c>
      <c r="D14" s="46" t="s">
        <v>80</v>
      </c>
      <c r="E14" s="227" t="s">
        <v>88</v>
      </c>
      <c r="F14" s="56">
        <v>2.5</v>
      </c>
      <c r="G14" s="58">
        <v>0</v>
      </c>
      <c r="H14" s="56">
        <v>2.5</v>
      </c>
      <c r="I14" s="229"/>
      <c r="J14" s="228"/>
    </row>
    <row r="15" spans="1:10" ht="19.5" customHeight="1">
      <c r="A15" s="46" t="s">
        <v>77</v>
      </c>
      <c r="B15" s="46" t="s">
        <v>89</v>
      </c>
      <c r="C15" s="46" t="s">
        <v>90</v>
      </c>
      <c r="D15" s="46" t="s">
        <v>80</v>
      </c>
      <c r="E15" s="227" t="s">
        <v>91</v>
      </c>
      <c r="F15" s="56">
        <v>0.3</v>
      </c>
      <c r="G15" s="58">
        <v>0</v>
      </c>
      <c r="H15" s="56">
        <v>0.3</v>
      </c>
      <c r="I15" s="229"/>
      <c r="J15" s="228"/>
    </row>
    <row r="16" spans="1:10" ht="19.5" customHeight="1">
      <c r="A16" s="46" t="s">
        <v>77</v>
      </c>
      <c r="B16" s="46" t="s">
        <v>87</v>
      </c>
      <c r="C16" s="46" t="s">
        <v>90</v>
      </c>
      <c r="D16" s="46" t="s">
        <v>80</v>
      </c>
      <c r="E16" s="227" t="s">
        <v>92</v>
      </c>
      <c r="F16" s="56">
        <v>1.5</v>
      </c>
      <c r="G16" s="58">
        <v>0</v>
      </c>
      <c r="H16" s="56">
        <v>1.5</v>
      </c>
      <c r="I16" s="229"/>
      <c r="J16" s="228"/>
    </row>
    <row r="17" spans="1:10" ht="19.5" customHeight="1">
      <c r="A17" s="46" t="s">
        <v>77</v>
      </c>
      <c r="B17" s="46" t="s">
        <v>93</v>
      </c>
      <c r="C17" s="46" t="s">
        <v>79</v>
      </c>
      <c r="D17" s="46" t="s">
        <v>80</v>
      </c>
      <c r="E17" s="227" t="s">
        <v>94</v>
      </c>
      <c r="F17" s="56">
        <v>1.5</v>
      </c>
      <c r="G17" s="58">
        <v>0</v>
      </c>
      <c r="H17" s="56">
        <v>1.5</v>
      </c>
      <c r="I17" s="229"/>
      <c r="J17" s="228"/>
    </row>
    <row r="18" spans="1:10" ht="19.5" customHeight="1">
      <c r="A18" s="46" t="s">
        <v>77</v>
      </c>
      <c r="B18" s="46" t="s">
        <v>95</v>
      </c>
      <c r="C18" s="46" t="s">
        <v>79</v>
      </c>
      <c r="D18" s="46" t="s">
        <v>80</v>
      </c>
      <c r="E18" s="227" t="s">
        <v>96</v>
      </c>
      <c r="F18" s="56">
        <v>3.7</v>
      </c>
      <c r="G18" s="58">
        <v>0</v>
      </c>
      <c r="H18" s="56">
        <v>3.7</v>
      </c>
      <c r="I18" s="229"/>
      <c r="J18" s="228"/>
    </row>
    <row r="19" spans="1:10" ht="19.5" customHeight="1">
      <c r="A19" s="46" t="s">
        <v>77</v>
      </c>
      <c r="B19" s="46" t="s">
        <v>97</v>
      </c>
      <c r="C19" s="46" t="s">
        <v>79</v>
      </c>
      <c r="D19" s="46" t="s">
        <v>80</v>
      </c>
      <c r="E19" s="227" t="s">
        <v>98</v>
      </c>
      <c r="F19" s="56">
        <v>1.7</v>
      </c>
      <c r="G19" s="58">
        <v>0</v>
      </c>
      <c r="H19" s="56">
        <v>1.7</v>
      </c>
      <c r="I19" s="229"/>
      <c r="J19" s="228"/>
    </row>
    <row r="20" spans="1:10" ht="19.5" customHeight="1">
      <c r="A20" s="46" t="s">
        <v>99</v>
      </c>
      <c r="B20" s="46" t="s">
        <v>79</v>
      </c>
      <c r="C20" s="46" t="s">
        <v>87</v>
      </c>
      <c r="D20" s="46" t="s">
        <v>80</v>
      </c>
      <c r="E20" s="227" t="s">
        <v>100</v>
      </c>
      <c r="F20" s="56">
        <v>29.774</v>
      </c>
      <c r="G20" s="58">
        <v>0</v>
      </c>
      <c r="H20" s="56">
        <v>29.774</v>
      </c>
      <c r="I20" s="229"/>
      <c r="J20" s="228"/>
    </row>
    <row r="21" spans="1:10" ht="19.5" customHeight="1">
      <c r="A21" s="46" t="s">
        <v>99</v>
      </c>
      <c r="B21" s="46" t="s">
        <v>89</v>
      </c>
      <c r="C21" s="46" t="s">
        <v>89</v>
      </c>
      <c r="D21" s="46" t="s">
        <v>80</v>
      </c>
      <c r="E21" s="227" t="s">
        <v>101</v>
      </c>
      <c r="F21" s="56">
        <v>15.7959</v>
      </c>
      <c r="G21" s="58">
        <v>15.7959</v>
      </c>
      <c r="H21" s="56">
        <v>0</v>
      </c>
      <c r="I21" s="229"/>
      <c r="J21" s="228"/>
    </row>
    <row r="22" spans="1:10" ht="19.5" customHeight="1">
      <c r="A22" s="46" t="s">
        <v>99</v>
      </c>
      <c r="B22" s="46" t="s">
        <v>87</v>
      </c>
      <c r="C22" s="46" t="s">
        <v>78</v>
      </c>
      <c r="D22" s="46" t="s">
        <v>80</v>
      </c>
      <c r="E22" s="227" t="s">
        <v>102</v>
      </c>
      <c r="F22" s="56">
        <v>3.9432</v>
      </c>
      <c r="G22" s="58">
        <v>0</v>
      </c>
      <c r="H22" s="56">
        <v>3.9432</v>
      </c>
      <c r="I22" s="229"/>
      <c r="J22" s="228"/>
    </row>
    <row r="23" spans="1:10" ht="19.5" customHeight="1">
      <c r="A23" s="46" t="s">
        <v>99</v>
      </c>
      <c r="B23" s="46" t="s">
        <v>93</v>
      </c>
      <c r="C23" s="46" t="s">
        <v>103</v>
      </c>
      <c r="D23" s="46" t="s">
        <v>80</v>
      </c>
      <c r="E23" s="227" t="s">
        <v>104</v>
      </c>
      <c r="F23" s="56">
        <v>1.1</v>
      </c>
      <c r="G23" s="58">
        <v>0</v>
      </c>
      <c r="H23" s="56">
        <v>1.1</v>
      </c>
      <c r="I23" s="229"/>
      <c r="J23" s="228"/>
    </row>
    <row r="24" spans="1:10" ht="19.5" customHeight="1">
      <c r="A24" s="46" t="s">
        <v>105</v>
      </c>
      <c r="B24" s="46" t="s">
        <v>106</v>
      </c>
      <c r="C24" s="46" t="s">
        <v>107</v>
      </c>
      <c r="D24" s="46" t="s">
        <v>80</v>
      </c>
      <c r="E24" s="227" t="s">
        <v>108</v>
      </c>
      <c r="F24" s="56">
        <v>0.4</v>
      </c>
      <c r="G24" s="58">
        <v>0</v>
      </c>
      <c r="H24" s="56">
        <v>0.4</v>
      </c>
      <c r="I24" s="229"/>
      <c r="J24" s="228"/>
    </row>
    <row r="25" spans="1:10" ht="19.5" customHeight="1">
      <c r="A25" s="46" t="s">
        <v>105</v>
      </c>
      <c r="B25" s="46" t="s">
        <v>93</v>
      </c>
      <c r="C25" s="46" t="s">
        <v>78</v>
      </c>
      <c r="D25" s="46" t="s">
        <v>80</v>
      </c>
      <c r="E25" s="227" t="s">
        <v>109</v>
      </c>
      <c r="F25" s="56">
        <v>9.3537</v>
      </c>
      <c r="G25" s="58">
        <v>9.3537</v>
      </c>
      <c r="H25" s="56">
        <v>0</v>
      </c>
      <c r="I25" s="229"/>
      <c r="J25" s="228"/>
    </row>
    <row r="26" spans="1:10" ht="19.5" customHeight="1">
      <c r="A26" s="46" t="s">
        <v>110</v>
      </c>
      <c r="B26" s="46" t="s">
        <v>89</v>
      </c>
      <c r="C26" s="46" t="s">
        <v>103</v>
      </c>
      <c r="D26" s="46" t="s">
        <v>80</v>
      </c>
      <c r="E26" s="227" t="s">
        <v>111</v>
      </c>
      <c r="F26" s="56">
        <v>6.6</v>
      </c>
      <c r="G26" s="58">
        <v>0</v>
      </c>
      <c r="H26" s="56">
        <v>6.6</v>
      </c>
      <c r="I26" s="229"/>
      <c r="J26" s="228"/>
    </row>
    <row r="27" spans="1:10" ht="19.5" customHeight="1">
      <c r="A27" s="46" t="s">
        <v>110</v>
      </c>
      <c r="B27" s="46" t="s">
        <v>106</v>
      </c>
      <c r="C27" s="46" t="s">
        <v>89</v>
      </c>
      <c r="D27" s="46" t="s">
        <v>80</v>
      </c>
      <c r="E27" s="227" t="s">
        <v>112</v>
      </c>
      <c r="F27" s="56">
        <v>466.3588</v>
      </c>
      <c r="G27" s="58">
        <v>0</v>
      </c>
      <c r="H27" s="56">
        <v>553.3358</v>
      </c>
      <c r="I27" s="229"/>
      <c r="J27" s="228"/>
    </row>
    <row r="28" spans="1:10" ht="19.5" customHeight="1">
      <c r="A28" s="46" t="s">
        <v>113</v>
      </c>
      <c r="B28" s="46" t="s">
        <v>79</v>
      </c>
      <c r="C28" s="46" t="s">
        <v>103</v>
      </c>
      <c r="D28" s="46" t="s">
        <v>80</v>
      </c>
      <c r="E28" s="227" t="s">
        <v>114</v>
      </c>
      <c r="F28" s="56">
        <v>1</v>
      </c>
      <c r="G28" s="58">
        <v>0</v>
      </c>
      <c r="H28" s="56">
        <v>1</v>
      </c>
      <c r="I28" s="229"/>
      <c r="J28" s="228"/>
    </row>
    <row r="29" spans="1:10" ht="19.5" customHeight="1">
      <c r="A29" s="46" t="s">
        <v>115</v>
      </c>
      <c r="B29" s="46" t="s">
        <v>79</v>
      </c>
      <c r="C29" s="46" t="s">
        <v>78</v>
      </c>
      <c r="D29" s="46" t="s">
        <v>80</v>
      </c>
      <c r="E29" s="227" t="s">
        <v>116</v>
      </c>
      <c r="F29" s="56">
        <v>19.6326</v>
      </c>
      <c r="G29" s="58">
        <v>19.6326</v>
      </c>
      <c r="H29" s="56">
        <v>0</v>
      </c>
      <c r="I29" s="229"/>
      <c r="J29" s="228"/>
    </row>
    <row r="30" spans="1:10" ht="19.5" customHeight="1">
      <c r="A30" s="46" t="s">
        <v>117</v>
      </c>
      <c r="B30" s="46" t="s">
        <v>78</v>
      </c>
      <c r="C30" s="46" t="s">
        <v>85</v>
      </c>
      <c r="D30" s="46" t="s">
        <v>80</v>
      </c>
      <c r="E30" s="227" t="s">
        <v>118</v>
      </c>
      <c r="F30" s="56">
        <v>5.9</v>
      </c>
      <c r="G30" s="58">
        <v>0</v>
      </c>
      <c r="H30" s="56">
        <v>5.9</v>
      </c>
      <c r="I30" s="229"/>
      <c r="J30" s="228"/>
    </row>
    <row r="31" spans="1:10" ht="19.5" customHeight="1">
      <c r="A31" s="46" t="s">
        <v>119</v>
      </c>
      <c r="B31" s="46" t="s">
        <v>103</v>
      </c>
      <c r="C31" s="46" t="s">
        <v>78</v>
      </c>
      <c r="D31" s="46" t="s">
        <v>80</v>
      </c>
      <c r="E31" s="227" t="s">
        <v>120</v>
      </c>
      <c r="F31" s="56">
        <v>6</v>
      </c>
      <c r="G31" s="58"/>
      <c r="H31" s="56">
        <v>36</v>
      </c>
      <c r="I31" s="229"/>
      <c r="J31" s="228"/>
    </row>
    <row r="32" spans="1:10" ht="19.5" customHeight="1">
      <c r="A32" s="46" t="s">
        <v>149</v>
      </c>
      <c r="B32" s="46" t="s">
        <v>87</v>
      </c>
      <c r="C32" s="46" t="s">
        <v>150</v>
      </c>
      <c r="D32" s="46" t="s">
        <v>80</v>
      </c>
      <c r="E32" s="227" t="s">
        <v>151</v>
      </c>
      <c r="F32" s="56"/>
      <c r="G32" s="58"/>
      <c r="H32" s="56">
        <v>7.45</v>
      </c>
      <c r="I32" s="229"/>
      <c r="J32" s="228"/>
    </row>
    <row r="33" spans="1:10" ht="19.5" customHeight="1">
      <c r="A33" s="46" t="s">
        <v>110</v>
      </c>
      <c r="B33" s="46" t="s">
        <v>78</v>
      </c>
      <c r="C33" s="46" t="s">
        <v>87</v>
      </c>
      <c r="D33" s="46" t="s">
        <v>80</v>
      </c>
      <c r="E33" s="227" t="s">
        <v>122</v>
      </c>
      <c r="F33" s="56"/>
      <c r="G33" s="58"/>
      <c r="H33" s="56">
        <v>10</v>
      </c>
      <c r="I33" s="229"/>
      <c r="J33" s="228"/>
    </row>
    <row r="34" spans="1:10" ht="19.5" customHeight="1">
      <c r="A34" s="46"/>
      <c r="B34" s="46"/>
      <c r="C34" s="46"/>
      <c r="D34" s="46" t="s">
        <v>123</v>
      </c>
      <c r="E34" s="227" t="s">
        <v>124</v>
      </c>
      <c r="F34" s="56">
        <v>131.9263</v>
      </c>
      <c r="G34" s="58">
        <v>128.4263</v>
      </c>
      <c r="H34" s="56">
        <v>3.5</v>
      </c>
      <c r="I34" s="229"/>
      <c r="J34" s="228"/>
    </row>
    <row r="35" spans="1:10" ht="19.5" customHeight="1">
      <c r="A35" s="46" t="s">
        <v>77</v>
      </c>
      <c r="B35" s="46" t="s">
        <v>82</v>
      </c>
      <c r="C35" s="46" t="s">
        <v>78</v>
      </c>
      <c r="D35" s="46" t="s">
        <v>125</v>
      </c>
      <c r="E35" s="227" t="s">
        <v>83</v>
      </c>
      <c r="F35" s="56">
        <v>111.9962</v>
      </c>
      <c r="G35" s="58">
        <v>111.9962</v>
      </c>
      <c r="H35" s="56">
        <v>0</v>
      </c>
      <c r="I35" s="229"/>
      <c r="J35" s="228"/>
    </row>
    <row r="36" spans="1:10" ht="19.5" customHeight="1">
      <c r="A36" s="46" t="s">
        <v>77</v>
      </c>
      <c r="B36" s="46" t="s">
        <v>85</v>
      </c>
      <c r="C36" s="46" t="s">
        <v>90</v>
      </c>
      <c r="D36" s="46" t="s">
        <v>125</v>
      </c>
      <c r="E36" s="227" t="s">
        <v>126</v>
      </c>
      <c r="F36" s="56">
        <v>6.0641</v>
      </c>
      <c r="G36" s="58">
        <v>2.5641</v>
      </c>
      <c r="H36" s="56">
        <v>3.5</v>
      </c>
      <c r="I36" s="229"/>
      <c r="J36" s="228"/>
    </row>
    <row r="37" spans="1:10" ht="19.5" customHeight="1">
      <c r="A37" s="46" t="s">
        <v>99</v>
      </c>
      <c r="B37" s="46" t="s">
        <v>89</v>
      </c>
      <c r="C37" s="46" t="s">
        <v>89</v>
      </c>
      <c r="D37" s="46" t="s">
        <v>125</v>
      </c>
      <c r="E37" s="227" t="s">
        <v>101</v>
      </c>
      <c r="F37" s="56">
        <v>0.9235</v>
      </c>
      <c r="G37" s="58">
        <v>0.9235</v>
      </c>
      <c r="H37" s="56">
        <v>0</v>
      </c>
      <c r="I37" s="229"/>
      <c r="J37" s="228"/>
    </row>
    <row r="38" spans="1:10" ht="19.5" customHeight="1">
      <c r="A38" s="46" t="s">
        <v>99</v>
      </c>
      <c r="B38" s="46" t="s">
        <v>103</v>
      </c>
      <c r="C38" s="46" t="s">
        <v>78</v>
      </c>
      <c r="D38" s="46" t="s">
        <v>125</v>
      </c>
      <c r="E38" s="227" t="s">
        <v>127</v>
      </c>
      <c r="F38" s="56">
        <v>0.0912</v>
      </c>
      <c r="G38" s="58">
        <v>0.0912</v>
      </c>
      <c r="H38" s="56">
        <v>0</v>
      </c>
      <c r="I38" s="229"/>
      <c r="J38" s="228"/>
    </row>
    <row r="39" spans="1:10" ht="19.5" customHeight="1">
      <c r="A39" s="46" t="s">
        <v>105</v>
      </c>
      <c r="B39" s="46" t="s">
        <v>93</v>
      </c>
      <c r="C39" s="46" t="s">
        <v>79</v>
      </c>
      <c r="D39" s="46" t="s">
        <v>125</v>
      </c>
      <c r="E39" s="227" t="s">
        <v>128</v>
      </c>
      <c r="F39" s="56">
        <v>0.442</v>
      </c>
      <c r="G39" s="58">
        <v>0.442</v>
      </c>
      <c r="H39" s="56">
        <v>0</v>
      </c>
      <c r="I39" s="229"/>
      <c r="J39" s="228"/>
    </row>
    <row r="40" spans="1:10" ht="19.5" customHeight="1">
      <c r="A40" s="46" t="s">
        <v>115</v>
      </c>
      <c r="B40" s="46" t="s">
        <v>79</v>
      </c>
      <c r="C40" s="46" t="s">
        <v>78</v>
      </c>
      <c r="D40" s="46" t="s">
        <v>125</v>
      </c>
      <c r="E40" s="227" t="s">
        <v>116</v>
      </c>
      <c r="F40" s="56">
        <v>12.4093</v>
      </c>
      <c r="G40" s="58">
        <v>12.4093</v>
      </c>
      <c r="H40" s="56">
        <v>0</v>
      </c>
      <c r="I40" s="229"/>
      <c r="J40" s="228"/>
    </row>
    <row r="41" spans="1:10" ht="19.5" customHeight="1">
      <c r="A41" s="46"/>
      <c r="B41" s="46"/>
      <c r="C41" s="46"/>
      <c r="D41" s="46" t="s">
        <v>129</v>
      </c>
      <c r="E41" s="227" t="s">
        <v>130</v>
      </c>
      <c r="F41" s="56">
        <v>24.5842</v>
      </c>
      <c r="G41" s="58">
        <v>24.5842</v>
      </c>
      <c r="H41" s="56">
        <v>0</v>
      </c>
      <c r="I41" s="229"/>
      <c r="J41" s="228"/>
    </row>
    <row r="42" spans="1:10" ht="19.5" customHeight="1">
      <c r="A42" s="46" t="s">
        <v>77</v>
      </c>
      <c r="B42" s="46" t="s">
        <v>82</v>
      </c>
      <c r="C42" s="46" t="s">
        <v>85</v>
      </c>
      <c r="D42" s="46" t="s">
        <v>131</v>
      </c>
      <c r="E42" s="227" t="s">
        <v>86</v>
      </c>
      <c r="F42" s="56">
        <v>15.7776</v>
      </c>
      <c r="G42" s="58">
        <v>15.7776</v>
      </c>
      <c r="H42" s="56">
        <v>0</v>
      </c>
      <c r="I42" s="229"/>
      <c r="J42" s="228"/>
    </row>
    <row r="43" spans="1:10" ht="19.5" customHeight="1">
      <c r="A43" s="46" t="s">
        <v>99</v>
      </c>
      <c r="B43" s="46" t="s">
        <v>89</v>
      </c>
      <c r="C43" s="46" t="s">
        <v>89</v>
      </c>
      <c r="D43" s="46" t="s">
        <v>131</v>
      </c>
      <c r="E43" s="227" t="s">
        <v>101</v>
      </c>
      <c r="F43" s="56">
        <v>5.545</v>
      </c>
      <c r="G43" s="58">
        <v>5.545</v>
      </c>
      <c r="H43" s="56">
        <v>0</v>
      </c>
      <c r="I43" s="229"/>
      <c r="J43" s="228"/>
    </row>
    <row r="44" spans="1:10" ht="19.5" customHeight="1">
      <c r="A44" s="46" t="s">
        <v>99</v>
      </c>
      <c r="B44" s="46" t="s">
        <v>103</v>
      </c>
      <c r="C44" s="46" t="s">
        <v>78</v>
      </c>
      <c r="D44" s="46" t="s">
        <v>131</v>
      </c>
      <c r="E44" s="227" t="s">
        <v>127</v>
      </c>
      <c r="F44" s="56">
        <v>0.5472</v>
      </c>
      <c r="G44" s="58">
        <v>0.5472</v>
      </c>
      <c r="H44" s="56">
        <v>0</v>
      </c>
      <c r="I44" s="229"/>
      <c r="J44" s="228"/>
    </row>
    <row r="45" spans="1:10" ht="19.5" customHeight="1">
      <c r="A45" s="46" t="s">
        <v>105</v>
      </c>
      <c r="B45" s="46" t="s">
        <v>93</v>
      </c>
      <c r="C45" s="46" t="s">
        <v>79</v>
      </c>
      <c r="D45" s="46" t="s">
        <v>131</v>
      </c>
      <c r="E45" s="227" t="s">
        <v>128</v>
      </c>
      <c r="F45" s="56">
        <v>2.7144</v>
      </c>
      <c r="G45" s="58">
        <v>2.7144</v>
      </c>
      <c r="H45" s="56">
        <v>0</v>
      </c>
      <c r="I45" s="229"/>
      <c r="J45" s="228"/>
    </row>
    <row r="46" spans="1:10" ht="19.5" customHeight="1">
      <c r="A46" s="46"/>
      <c r="B46" s="46"/>
      <c r="C46" s="46"/>
      <c r="D46" s="46" t="s">
        <v>132</v>
      </c>
      <c r="E46" s="227" t="s">
        <v>133</v>
      </c>
      <c r="F46" s="56">
        <v>8.5524</v>
      </c>
      <c r="G46" s="58">
        <v>8.5524</v>
      </c>
      <c r="H46" s="56">
        <v>0</v>
      </c>
      <c r="I46" s="229"/>
      <c r="J46" s="228"/>
    </row>
    <row r="47" spans="1:10" ht="19.5" customHeight="1">
      <c r="A47" s="46" t="s">
        <v>99</v>
      </c>
      <c r="B47" s="46" t="s">
        <v>89</v>
      </c>
      <c r="C47" s="46" t="s">
        <v>89</v>
      </c>
      <c r="D47" s="46" t="s">
        <v>134</v>
      </c>
      <c r="E47" s="227" t="s">
        <v>101</v>
      </c>
      <c r="F47" s="56">
        <v>1.9707</v>
      </c>
      <c r="G47" s="58">
        <v>1.9707</v>
      </c>
      <c r="H47" s="56">
        <v>0</v>
      </c>
      <c r="I47" s="229"/>
      <c r="J47" s="228"/>
    </row>
    <row r="48" spans="1:10" ht="19.5" customHeight="1">
      <c r="A48" s="46" t="s">
        <v>99</v>
      </c>
      <c r="B48" s="46" t="s">
        <v>103</v>
      </c>
      <c r="C48" s="46" t="s">
        <v>78</v>
      </c>
      <c r="D48" s="46" t="s">
        <v>134</v>
      </c>
      <c r="E48" s="227" t="s">
        <v>127</v>
      </c>
      <c r="F48" s="56">
        <v>0.1824</v>
      </c>
      <c r="G48" s="58">
        <v>0.1824</v>
      </c>
      <c r="H48" s="56">
        <v>0</v>
      </c>
      <c r="I48" s="229"/>
      <c r="J48" s="228"/>
    </row>
    <row r="49" spans="1:10" ht="19.5" customHeight="1">
      <c r="A49" s="46" t="s">
        <v>105</v>
      </c>
      <c r="B49" s="46" t="s">
        <v>106</v>
      </c>
      <c r="C49" s="46" t="s">
        <v>103</v>
      </c>
      <c r="D49" s="46" t="s">
        <v>134</v>
      </c>
      <c r="E49" s="227" t="s">
        <v>135</v>
      </c>
      <c r="F49" s="56">
        <v>5.5153</v>
      </c>
      <c r="G49" s="58">
        <v>5.5153</v>
      </c>
      <c r="H49" s="56">
        <v>0</v>
      </c>
      <c r="I49" s="229"/>
      <c r="J49" s="228"/>
    </row>
    <row r="50" spans="1:10" ht="19.5" customHeight="1">
      <c r="A50" s="46" t="s">
        <v>105</v>
      </c>
      <c r="B50" s="46" t="s">
        <v>93</v>
      </c>
      <c r="C50" s="46" t="s">
        <v>79</v>
      </c>
      <c r="D50" s="46" t="s">
        <v>134</v>
      </c>
      <c r="E50" s="227" t="s">
        <v>128</v>
      </c>
      <c r="F50" s="56">
        <v>0.884</v>
      </c>
      <c r="G50" s="58">
        <v>0.884</v>
      </c>
      <c r="H50" s="56">
        <v>0</v>
      </c>
      <c r="I50" s="229"/>
      <c r="J50" s="228"/>
    </row>
    <row r="51" spans="1:10" ht="19.5" customHeight="1">
      <c r="A51" s="46"/>
      <c r="B51" s="46"/>
      <c r="C51" s="46"/>
      <c r="D51" s="46" t="s">
        <v>136</v>
      </c>
      <c r="E51" s="227" t="s">
        <v>137</v>
      </c>
      <c r="F51" s="56">
        <v>8.4869</v>
      </c>
      <c r="G51" s="58">
        <v>8.4869</v>
      </c>
      <c r="H51" s="56">
        <v>0</v>
      </c>
      <c r="I51" s="229"/>
      <c r="J51" s="228"/>
    </row>
    <row r="52" spans="1:10" ht="19.5" customHeight="1">
      <c r="A52" s="46" t="s">
        <v>99</v>
      </c>
      <c r="B52" s="46" t="s">
        <v>79</v>
      </c>
      <c r="C52" s="46" t="s">
        <v>78</v>
      </c>
      <c r="D52" s="46" t="s">
        <v>138</v>
      </c>
      <c r="E52" s="227" t="s">
        <v>139</v>
      </c>
      <c r="F52" s="56">
        <v>5.479</v>
      </c>
      <c r="G52" s="58">
        <v>5.479</v>
      </c>
      <c r="H52" s="56">
        <v>0</v>
      </c>
      <c r="I52" s="229"/>
      <c r="J52" s="228"/>
    </row>
    <row r="53" spans="1:10" ht="19.5" customHeight="1">
      <c r="A53" s="46" t="s">
        <v>99</v>
      </c>
      <c r="B53" s="46" t="s">
        <v>89</v>
      </c>
      <c r="C53" s="46" t="s">
        <v>89</v>
      </c>
      <c r="D53" s="46" t="s">
        <v>138</v>
      </c>
      <c r="E53" s="227" t="s">
        <v>101</v>
      </c>
      <c r="F53" s="56">
        <v>1.9415</v>
      </c>
      <c r="G53" s="58">
        <v>1.9415</v>
      </c>
      <c r="H53" s="56">
        <v>0</v>
      </c>
      <c r="I53" s="229"/>
      <c r="J53" s="228"/>
    </row>
    <row r="54" spans="1:10" ht="19.5" customHeight="1">
      <c r="A54" s="46" t="s">
        <v>99</v>
      </c>
      <c r="B54" s="46" t="s">
        <v>103</v>
      </c>
      <c r="C54" s="46" t="s">
        <v>78</v>
      </c>
      <c r="D54" s="46" t="s">
        <v>138</v>
      </c>
      <c r="E54" s="227" t="s">
        <v>127</v>
      </c>
      <c r="F54" s="56">
        <v>0.1824</v>
      </c>
      <c r="G54" s="58">
        <v>0.1824</v>
      </c>
      <c r="H54" s="56">
        <v>0</v>
      </c>
      <c r="I54" s="229"/>
      <c r="J54" s="228"/>
    </row>
    <row r="55" spans="1:10" ht="19.5" customHeight="1">
      <c r="A55" s="46" t="s">
        <v>105</v>
      </c>
      <c r="B55" s="46" t="s">
        <v>93</v>
      </c>
      <c r="C55" s="46" t="s">
        <v>79</v>
      </c>
      <c r="D55" s="46" t="s">
        <v>138</v>
      </c>
      <c r="E55" s="227" t="s">
        <v>128</v>
      </c>
      <c r="F55" s="56">
        <v>0.884</v>
      </c>
      <c r="G55" s="58">
        <v>0.884</v>
      </c>
      <c r="H55" s="56">
        <v>0</v>
      </c>
      <c r="I55" s="229"/>
      <c r="J55" s="228"/>
    </row>
    <row r="56" spans="1:10" ht="19.5" customHeight="1">
      <c r="A56" s="46"/>
      <c r="B56" s="46"/>
      <c r="C56" s="46"/>
      <c r="D56" s="46" t="s">
        <v>140</v>
      </c>
      <c r="E56" s="227" t="s">
        <v>141</v>
      </c>
      <c r="F56" s="56">
        <v>5</v>
      </c>
      <c r="G56" s="58">
        <v>0</v>
      </c>
      <c r="H56" s="56">
        <v>5</v>
      </c>
      <c r="I56" s="229"/>
      <c r="J56" s="228"/>
    </row>
    <row r="57" spans="1:10" ht="19.5" customHeight="1">
      <c r="A57" s="46" t="s">
        <v>77</v>
      </c>
      <c r="B57" s="46" t="s">
        <v>85</v>
      </c>
      <c r="C57" s="46" t="s">
        <v>90</v>
      </c>
      <c r="D57" s="46" t="s">
        <v>142</v>
      </c>
      <c r="E57" s="227" t="s">
        <v>126</v>
      </c>
      <c r="F57" s="56">
        <v>5</v>
      </c>
      <c r="G57" s="58">
        <v>0</v>
      </c>
      <c r="H57" s="56">
        <v>5</v>
      </c>
      <c r="I57" s="229"/>
      <c r="J57" s="22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B15" sqref="B15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7"/>
      <c r="B1" s="197"/>
      <c r="C1" s="197"/>
      <c r="D1" s="197"/>
      <c r="E1" s="197"/>
      <c r="F1" s="197"/>
      <c r="G1" s="197"/>
      <c r="H1" s="34" t="s">
        <v>152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</row>
    <row r="2" spans="1:34" ht="20.25" customHeight="1">
      <c r="A2" s="4" t="s">
        <v>153</v>
      </c>
      <c r="B2" s="4"/>
      <c r="C2" s="4"/>
      <c r="D2" s="4"/>
      <c r="E2" s="4"/>
      <c r="F2" s="4"/>
      <c r="G2" s="4"/>
      <c r="H2" s="4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</row>
    <row r="3" spans="1:34" ht="20.25" customHeight="1">
      <c r="A3" s="198"/>
      <c r="B3" s="198"/>
      <c r="C3" s="32"/>
      <c r="D3" s="32"/>
      <c r="E3" s="32"/>
      <c r="F3" s="32"/>
      <c r="G3" s="32"/>
      <c r="H3" s="7" t="s">
        <v>2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</row>
    <row r="4" spans="1:34" ht="20.25" customHeight="1">
      <c r="A4" s="199" t="s">
        <v>3</v>
      </c>
      <c r="B4" s="199"/>
      <c r="C4" s="199" t="s">
        <v>4</v>
      </c>
      <c r="D4" s="199"/>
      <c r="E4" s="199"/>
      <c r="F4" s="199"/>
      <c r="G4" s="199"/>
      <c r="H4" s="199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</row>
    <row r="5" spans="1:34" ht="20.25" customHeight="1">
      <c r="A5" s="200" t="s">
        <v>5</v>
      </c>
      <c r="B5" s="201" t="s">
        <v>6</v>
      </c>
      <c r="C5" s="200" t="s">
        <v>5</v>
      </c>
      <c r="D5" s="200" t="s">
        <v>53</v>
      </c>
      <c r="E5" s="201" t="s">
        <v>154</v>
      </c>
      <c r="F5" s="202" t="s">
        <v>155</v>
      </c>
      <c r="G5" s="200" t="s">
        <v>156</v>
      </c>
      <c r="H5" s="202" t="s">
        <v>157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</row>
    <row r="6" spans="1:34" ht="20.25" customHeight="1">
      <c r="A6" s="203" t="s">
        <v>158</v>
      </c>
      <c r="B6" s="204">
        <f>SUM(B7:B9)</f>
        <v>976.0371</v>
      </c>
      <c r="C6" s="205" t="s">
        <v>159</v>
      </c>
      <c r="D6" s="204">
        <f>SUM(D7:D35)</f>
        <v>1130.4583</v>
      </c>
      <c r="E6" s="204">
        <f>SUM(E7:E35)</f>
        <v>1093.0083</v>
      </c>
      <c r="F6" s="204">
        <f>SUM(F7:F35)</f>
        <v>37.45</v>
      </c>
      <c r="G6" s="204"/>
      <c r="H6" s="204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</row>
    <row r="7" spans="1:34" ht="20.25" customHeight="1">
      <c r="A7" s="203" t="s">
        <v>160</v>
      </c>
      <c r="B7" s="206">
        <v>976.0371</v>
      </c>
      <c r="C7" s="205" t="s">
        <v>161</v>
      </c>
      <c r="D7" s="207">
        <f aca="true" t="shared" si="0" ref="D7:D34">SUM(E7:H7)</f>
        <v>390.467</v>
      </c>
      <c r="E7" s="204">
        <v>390.467</v>
      </c>
      <c r="F7" s="208"/>
      <c r="G7" s="209"/>
      <c r="H7" s="204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</row>
    <row r="8" spans="1:34" ht="20.25" customHeight="1">
      <c r="A8" s="203" t="s">
        <v>162</v>
      </c>
      <c r="B8" s="210"/>
      <c r="C8" s="205" t="s">
        <v>163</v>
      </c>
      <c r="D8" s="207">
        <f t="shared" si="0"/>
        <v>0</v>
      </c>
      <c r="E8" s="204">
        <v>0</v>
      </c>
      <c r="F8" s="208"/>
      <c r="G8" s="209"/>
      <c r="H8" s="204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</row>
    <row r="9" spans="1:34" ht="20.25" customHeight="1">
      <c r="A9" s="203" t="s">
        <v>164</v>
      </c>
      <c r="B9" s="206"/>
      <c r="C9" s="205" t="s">
        <v>165</v>
      </c>
      <c r="D9" s="207">
        <f t="shared" si="0"/>
        <v>0</v>
      </c>
      <c r="E9" s="204">
        <v>0</v>
      </c>
      <c r="F9" s="208"/>
      <c r="G9" s="209"/>
      <c r="H9" s="204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</row>
    <row r="10" spans="1:34" ht="20.25" customHeight="1">
      <c r="A10" s="203" t="s">
        <v>166</v>
      </c>
      <c r="B10" s="210">
        <v>154.42</v>
      </c>
      <c r="C10" s="205" t="s">
        <v>167</v>
      </c>
      <c r="D10" s="207">
        <f t="shared" si="0"/>
        <v>0</v>
      </c>
      <c r="E10" s="204">
        <v>0</v>
      </c>
      <c r="F10" s="208"/>
      <c r="G10" s="209"/>
      <c r="H10" s="204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</row>
    <row r="11" spans="1:34" ht="20.25" customHeight="1">
      <c r="A11" s="203" t="s">
        <v>160</v>
      </c>
      <c r="B11" s="204">
        <v>116.97</v>
      </c>
      <c r="C11" s="205" t="s">
        <v>168</v>
      </c>
      <c r="D11" s="207">
        <f t="shared" si="0"/>
        <v>0</v>
      </c>
      <c r="E11" s="204">
        <v>0</v>
      </c>
      <c r="F11" s="208"/>
      <c r="G11" s="209"/>
      <c r="H11" s="204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</row>
    <row r="12" spans="1:34" ht="20.25" customHeight="1">
      <c r="A12" s="203" t="s">
        <v>162</v>
      </c>
      <c r="B12" s="204">
        <v>37.45</v>
      </c>
      <c r="C12" s="205" t="s">
        <v>169</v>
      </c>
      <c r="D12" s="207">
        <f t="shared" si="0"/>
        <v>0</v>
      </c>
      <c r="E12" s="204">
        <v>0</v>
      </c>
      <c r="F12" s="208"/>
      <c r="G12" s="209"/>
      <c r="H12" s="204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</row>
    <row r="13" spans="1:34" ht="20.25" customHeight="1">
      <c r="A13" s="203" t="s">
        <v>164</v>
      </c>
      <c r="B13" s="204">
        <v>0</v>
      </c>
      <c r="C13" s="205" t="s">
        <v>170</v>
      </c>
      <c r="D13" s="207">
        <f t="shared" si="0"/>
        <v>0</v>
      </c>
      <c r="E13" s="204">
        <v>0</v>
      </c>
      <c r="F13" s="208"/>
      <c r="G13" s="209"/>
      <c r="H13" s="204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</row>
    <row r="14" spans="1:34" ht="20.25" customHeight="1">
      <c r="A14" s="203" t="s">
        <v>171</v>
      </c>
      <c r="B14" s="206">
        <v>0</v>
      </c>
      <c r="C14" s="205" t="s">
        <v>172</v>
      </c>
      <c r="D14" s="207">
        <f t="shared" si="0"/>
        <v>67.476</v>
      </c>
      <c r="E14" s="204">
        <v>67.476</v>
      </c>
      <c r="F14" s="208"/>
      <c r="G14" s="209"/>
      <c r="H14" s="204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</row>
    <row r="15" spans="1:34" ht="20.25" customHeight="1">
      <c r="A15" s="211"/>
      <c r="B15" s="212"/>
      <c r="C15" s="213" t="s">
        <v>173</v>
      </c>
      <c r="D15" s="207">
        <f t="shared" si="0"/>
        <v>0</v>
      </c>
      <c r="E15" s="204">
        <v>0</v>
      </c>
      <c r="F15" s="208"/>
      <c r="G15" s="209"/>
      <c r="H15" s="204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</row>
    <row r="16" spans="1:34" ht="20.25" customHeight="1">
      <c r="A16" s="211"/>
      <c r="B16" s="204"/>
      <c r="C16" s="213" t="s">
        <v>174</v>
      </c>
      <c r="D16" s="207">
        <f t="shared" si="0"/>
        <v>20.1934</v>
      </c>
      <c r="E16" s="204">
        <v>20.1934</v>
      </c>
      <c r="F16" s="208"/>
      <c r="G16" s="209"/>
      <c r="H16" s="204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</row>
    <row r="17" spans="1:34" ht="20.25" customHeight="1">
      <c r="A17" s="214"/>
      <c r="B17" s="204"/>
      <c r="C17" s="205" t="s">
        <v>175</v>
      </c>
      <c r="D17" s="207">
        <f t="shared" si="0"/>
        <v>0</v>
      </c>
      <c r="E17" s="204">
        <v>0</v>
      </c>
      <c r="F17" s="208"/>
      <c r="G17" s="209"/>
      <c r="H17" s="204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</row>
    <row r="18" spans="1:34" ht="20.25" customHeight="1">
      <c r="A18" s="214"/>
      <c r="B18" s="204"/>
      <c r="C18" s="205" t="s">
        <v>176</v>
      </c>
      <c r="D18" s="207">
        <f t="shared" si="0"/>
        <v>7.45</v>
      </c>
      <c r="E18" s="204"/>
      <c r="F18" s="208">
        <v>7.45</v>
      </c>
      <c r="G18" s="209"/>
      <c r="H18" s="204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</row>
    <row r="19" spans="1:34" ht="20.25" customHeight="1">
      <c r="A19" s="214"/>
      <c r="B19" s="204"/>
      <c r="C19" s="205" t="s">
        <v>177</v>
      </c>
      <c r="D19" s="207">
        <f t="shared" si="0"/>
        <v>569.93</v>
      </c>
      <c r="E19" s="204">
        <v>569.93</v>
      </c>
      <c r="F19" s="208"/>
      <c r="G19" s="209"/>
      <c r="H19" s="204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</row>
    <row r="20" spans="1:34" ht="20.25" customHeight="1">
      <c r="A20" s="214"/>
      <c r="B20" s="206"/>
      <c r="C20" s="205" t="s">
        <v>178</v>
      </c>
      <c r="D20" s="207">
        <f t="shared" si="0"/>
        <v>0</v>
      </c>
      <c r="E20" s="204">
        <v>0</v>
      </c>
      <c r="F20" s="208"/>
      <c r="G20" s="209"/>
      <c r="H20" s="204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</row>
    <row r="21" spans="1:34" ht="20.25" customHeight="1">
      <c r="A21" s="211"/>
      <c r="B21" s="212"/>
      <c r="C21" s="213" t="s">
        <v>179</v>
      </c>
      <c r="D21" s="207">
        <f t="shared" si="0"/>
        <v>0</v>
      </c>
      <c r="E21" s="204">
        <v>0</v>
      </c>
      <c r="F21" s="208"/>
      <c r="G21" s="209"/>
      <c r="H21" s="204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</row>
    <row r="22" spans="1:34" ht="20.25" customHeight="1">
      <c r="A22" s="211"/>
      <c r="B22" s="206"/>
      <c r="C22" s="213" t="s">
        <v>180</v>
      </c>
      <c r="D22" s="207">
        <f t="shared" si="0"/>
        <v>1</v>
      </c>
      <c r="E22" s="204">
        <v>1</v>
      </c>
      <c r="F22" s="208"/>
      <c r="G22" s="209"/>
      <c r="H22" s="204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</row>
    <row r="23" spans="1:34" ht="20.25" customHeight="1">
      <c r="A23" s="211"/>
      <c r="B23" s="206"/>
      <c r="C23" s="213" t="s">
        <v>181</v>
      </c>
      <c r="D23" s="207">
        <f t="shared" si="0"/>
        <v>0</v>
      </c>
      <c r="E23" s="204">
        <v>0</v>
      </c>
      <c r="F23" s="208"/>
      <c r="G23" s="209"/>
      <c r="H23" s="204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</row>
    <row r="24" spans="1:34" ht="20.25" customHeight="1">
      <c r="A24" s="211"/>
      <c r="B24" s="206"/>
      <c r="C24" s="213" t="s">
        <v>182</v>
      </c>
      <c r="D24" s="207">
        <f t="shared" si="0"/>
        <v>0</v>
      </c>
      <c r="E24" s="204">
        <v>0</v>
      </c>
      <c r="F24" s="208"/>
      <c r="G24" s="209"/>
      <c r="H24" s="204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</row>
    <row r="25" spans="1:34" ht="20.25" customHeight="1">
      <c r="A25" s="211"/>
      <c r="B25" s="206"/>
      <c r="C25" s="213" t="s">
        <v>183</v>
      </c>
      <c r="D25" s="207">
        <f t="shared" si="0"/>
        <v>0</v>
      </c>
      <c r="E25" s="204">
        <v>0</v>
      </c>
      <c r="F25" s="208"/>
      <c r="G25" s="209"/>
      <c r="H25" s="204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</row>
    <row r="26" spans="1:34" ht="20.25" customHeight="1">
      <c r="A26" s="213"/>
      <c r="B26" s="206"/>
      <c r="C26" s="213" t="s">
        <v>184</v>
      </c>
      <c r="D26" s="207">
        <f t="shared" si="0"/>
        <v>32.0419</v>
      </c>
      <c r="E26" s="204">
        <v>32.0419</v>
      </c>
      <c r="F26" s="208"/>
      <c r="G26" s="209"/>
      <c r="H26" s="204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</row>
    <row r="27" spans="1:34" ht="20.25" customHeight="1">
      <c r="A27" s="213"/>
      <c r="B27" s="206"/>
      <c r="C27" s="213" t="s">
        <v>185</v>
      </c>
      <c r="D27" s="207">
        <f t="shared" si="0"/>
        <v>0</v>
      </c>
      <c r="E27" s="204">
        <v>0</v>
      </c>
      <c r="F27" s="208"/>
      <c r="G27" s="209"/>
      <c r="H27" s="204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</row>
    <row r="28" spans="1:34" ht="20.25" customHeight="1">
      <c r="A28" s="213"/>
      <c r="B28" s="206"/>
      <c r="C28" s="213" t="s">
        <v>186</v>
      </c>
      <c r="D28" s="207">
        <f t="shared" si="0"/>
        <v>0</v>
      </c>
      <c r="E28" s="204">
        <v>0</v>
      </c>
      <c r="F28" s="208"/>
      <c r="G28" s="209"/>
      <c r="H28" s="204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</row>
    <row r="29" spans="1:34" ht="20.25" customHeight="1">
      <c r="A29" s="213"/>
      <c r="B29" s="206"/>
      <c r="C29" s="213" t="s">
        <v>187</v>
      </c>
      <c r="D29" s="207">
        <f t="shared" si="0"/>
        <v>5.9</v>
      </c>
      <c r="E29" s="206">
        <v>5.9</v>
      </c>
      <c r="F29" s="208"/>
      <c r="G29" s="209"/>
      <c r="H29" s="204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</row>
    <row r="30" spans="1:34" ht="20.25" customHeight="1">
      <c r="A30" s="213"/>
      <c r="B30" s="206"/>
      <c r="C30" s="213" t="s">
        <v>188</v>
      </c>
      <c r="D30" s="207">
        <f t="shared" si="0"/>
        <v>0</v>
      </c>
      <c r="E30" s="210">
        <v>0</v>
      </c>
      <c r="F30" s="208"/>
      <c r="G30" s="209"/>
      <c r="H30" s="204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</row>
    <row r="31" spans="1:34" ht="20.25" customHeight="1">
      <c r="A31" s="213"/>
      <c r="B31" s="206"/>
      <c r="C31" s="213" t="s">
        <v>120</v>
      </c>
      <c r="D31" s="207">
        <f t="shared" si="0"/>
        <v>36</v>
      </c>
      <c r="E31" s="204">
        <v>6</v>
      </c>
      <c r="F31" s="208">
        <v>30</v>
      </c>
      <c r="G31" s="209"/>
      <c r="H31" s="204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</row>
    <row r="32" spans="1:34" ht="20.25" customHeight="1">
      <c r="A32" s="213"/>
      <c r="B32" s="206"/>
      <c r="C32" s="213" t="s">
        <v>189</v>
      </c>
      <c r="D32" s="207">
        <f t="shared" si="0"/>
        <v>0</v>
      </c>
      <c r="E32" s="204">
        <v>0</v>
      </c>
      <c r="F32" s="208"/>
      <c r="G32" s="209"/>
      <c r="H32" s="204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</row>
    <row r="33" spans="1:34" ht="20.25" customHeight="1">
      <c r="A33" s="213"/>
      <c r="B33" s="206"/>
      <c r="C33" s="213" t="s">
        <v>190</v>
      </c>
      <c r="D33" s="207">
        <f t="shared" si="0"/>
        <v>0</v>
      </c>
      <c r="E33" s="204">
        <v>0</v>
      </c>
      <c r="F33" s="208"/>
      <c r="G33" s="209"/>
      <c r="H33" s="204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</row>
    <row r="34" spans="1:34" ht="20.25" customHeight="1">
      <c r="A34" s="213"/>
      <c r="B34" s="206"/>
      <c r="C34" s="213" t="s">
        <v>191</v>
      </c>
      <c r="D34" s="207">
        <f t="shared" si="0"/>
        <v>0</v>
      </c>
      <c r="E34" s="204">
        <v>0</v>
      </c>
      <c r="F34" s="215"/>
      <c r="G34" s="216"/>
      <c r="H34" s="20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</row>
    <row r="35" spans="1:34" ht="20.25" customHeight="1">
      <c r="A35" s="200"/>
      <c r="B35" s="217"/>
      <c r="C35" s="213" t="s">
        <v>192</v>
      </c>
      <c r="D35" s="207"/>
      <c r="E35" s="206">
        <v>0</v>
      </c>
      <c r="F35" s="218"/>
      <c r="G35" s="219"/>
      <c r="H35" s="219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</row>
    <row r="36" spans="1:34" ht="20.25" customHeight="1">
      <c r="A36" s="213"/>
      <c r="B36" s="206"/>
      <c r="C36" s="213" t="s">
        <v>193</v>
      </c>
      <c r="D36" s="207"/>
      <c r="E36" s="220"/>
      <c r="F36" s="216"/>
      <c r="G36" s="216"/>
      <c r="H36" s="20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</row>
    <row r="37" spans="1:34" ht="20.25" customHeight="1">
      <c r="A37" s="213"/>
      <c r="B37" s="221"/>
      <c r="C37" s="213"/>
      <c r="D37" s="217"/>
      <c r="E37" s="222"/>
      <c r="F37" s="222"/>
      <c r="G37" s="222"/>
      <c r="H37" s="222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</row>
    <row r="38" spans="1:34" ht="20.25" customHeight="1">
      <c r="A38" s="200" t="s">
        <v>48</v>
      </c>
      <c r="B38" s="221">
        <f>SUM(B6,B10)</f>
        <v>1130.4571</v>
      </c>
      <c r="C38" s="200" t="s">
        <v>49</v>
      </c>
      <c r="D38" s="207">
        <f>D6+D36</f>
        <v>1130.4583</v>
      </c>
      <c r="E38" s="207">
        <f>E6+E36</f>
        <v>1093.0083</v>
      </c>
      <c r="F38" s="207">
        <f>F6+F36</f>
        <v>37.45</v>
      </c>
      <c r="G38" s="217"/>
      <c r="H38" s="21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</row>
    <row r="39" spans="1:34" ht="20.25" customHeight="1">
      <c r="A39" s="223"/>
      <c r="B39" s="224"/>
      <c r="C39" s="225"/>
      <c r="D39" s="225"/>
      <c r="E39" s="225"/>
      <c r="F39" s="225"/>
      <c r="G39" s="225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workbookViewId="0" topLeftCell="A1">
      <selection activeCell="I26" sqref="I26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40.33203125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41" customWidth="1"/>
    <col min="9" max="9" width="18.16015625" style="141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142"/>
      <c r="I1" s="142"/>
      <c r="J1" s="2"/>
      <c r="K1" s="2"/>
      <c r="L1" s="2"/>
      <c r="M1" s="2"/>
      <c r="N1" s="2"/>
      <c r="P1" s="176"/>
      <c r="Q1" s="176"/>
      <c r="R1" s="176"/>
      <c r="S1" s="176"/>
      <c r="T1" s="176"/>
      <c r="U1" s="176"/>
      <c r="V1" s="176"/>
      <c r="W1" s="176"/>
      <c r="X1" s="176"/>
      <c r="Y1" s="176"/>
      <c r="AB1" s="3" t="s">
        <v>194</v>
      </c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</row>
    <row r="2" spans="1:240" ht="19.5" customHeight="1">
      <c r="A2" s="143" t="s">
        <v>195</v>
      </c>
      <c r="B2" s="143"/>
      <c r="C2" s="143"/>
      <c r="D2" s="143"/>
      <c r="E2" s="143"/>
      <c r="F2" s="143"/>
      <c r="G2" s="143"/>
      <c r="H2" s="144"/>
      <c r="I2" s="144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</row>
    <row r="3" spans="1:240" ht="19.5" customHeight="1">
      <c r="A3" s="5"/>
      <c r="B3" s="5"/>
      <c r="C3" s="5"/>
      <c r="D3" s="5"/>
      <c r="E3" s="145"/>
      <c r="F3" s="145"/>
      <c r="G3" s="145"/>
      <c r="H3" s="146"/>
      <c r="I3" s="146"/>
      <c r="J3" s="145"/>
      <c r="K3" s="145"/>
      <c r="L3" s="145"/>
      <c r="M3" s="145"/>
      <c r="N3" s="145"/>
      <c r="P3" s="177"/>
      <c r="Q3" s="177"/>
      <c r="R3" s="177"/>
      <c r="S3" s="177"/>
      <c r="T3" s="177"/>
      <c r="U3" s="177"/>
      <c r="V3" s="177"/>
      <c r="W3" s="177"/>
      <c r="X3" s="177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52</v>
      </c>
      <c r="B4" s="12"/>
      <c r="C4" s="12"/>
      <c r="D4" s="12"/>
      <c r="E4" s="147" t="s">
        <v>196</v>
      </c>
      <c r="F4" s="148" t="s">
        <v>197</v>
      </c>
      <c r="G4" s="148"/>
      <c r="H4" s="149"/>
      <c r="I4" s="149"/>
      <c r="J4" s="148"/>
      <c r="K4" s="148"/>
      <c r="L4" s="148"/>
      <c r="M4" s="148"/>
      <c r="N4" s="148"/>
      <c r="O4" s="148"/>
      <c r="P4" s="148" t="s">
        <v>198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50" t="s">
        <v>63</v>
      </c>
      <c r="B5" s="150"/>
      <c r="C5" s="17" t="s">
        <v>64</v>
      </c>
      <c r="D5" s="17" t="s">
        <v>199</v>
      </c>
      <c r="E5" s="147"/>
      <c r="F5" s="83" t="s">
        <v>53</v>
      </c>
      <c r="G5" s="151" t="s">
        <v>200</v>
      </c>
      <c r="H5" s="152"/>
      <c r="I5" s="152"/>
      <c r="J5" s="151" t="s">
        <v>201</v>
      </c>
      <c r="K5" s="151"/>
      <c r="L5" s="151"/>
      <c r="M5" s="151" t="s">
        <v>202</v>
      </c>
      <c r="N5" s="151"/>
      <c r="O5" s="151"/>
      <c r="P5" s="83" t="s">
        <v>53</v>
      </c>
      <c r="Q5" s="151" t="s">
        <v>200</v>
      </c>
      <c r="R5" s="151"/>
      <c r="S5" s="151"/>
      <c r="T5" s="151" t="s">
        <v>201</v>
      </c>
      <c r="U5" s="151"/>
      <c r="V5" s="151"/>
      <c r="W5" s="151" t="s">
        <v>202</v>
      </c>
      <c r="X5" s="151"/>
      <c r="Y5" s="151"/>
      <c r="Z5" s="151" t="s">
        <v>157</v>
      </c>
      <c r="AA5" s="151"/>
      <c r="AB5" s="151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71</v>
      </c>
      <c r="B6" s="17" t="s">
        <v>72</v>
      </c>
      <c r="C6" s="23"/>
      <c r="D6" s="23"/>
      <c r="E6" s="153"/>
      <c r="F6" s="78"/>
      <c r="G6" s="23" t="s">
        <v>68</v>
      </c>
      <c r="H6" s="154" t="s">
        <v>145</v>
      </c>
      <c r="I6" s="154" t="s">
        <v>146</v>
      </c>
      <c r="J6" s="17" t="s">
        <v>68</v>
      </c>
      <c r="K6" s="178" t="s">
        <v>145</v>
      </c>
      <c r="L6" s="178" t="s">
        <v>146</v>
      </c>
      <c r="M6" s="17" t="s">
        <v>68</v>
      </c>
      <c r="N6" s="178" t="s">
        <v>145</v>
      </c>
      <c r="O6" s="17" t="s">
        <v>146</v>
      </c>
      <c r="P6" s="83"/>
      <c r="Q6" s="17" t="s">
        <v>68</v>
      </c>
      <c r="R6" s="17" t="s">
        <v>145</v>
      </c>
      <c r="S6" s="17" t="s">
        <v>146</v>
      </c>
      <c r="T6" s="17" t="s">
        <v>68</v>
      </c>
      <c r="U6" s="17" t="s">
        <v>145</v>
      </c>
      <c r="V6" s="17" t="s">
        <v>146</v>
      </c>
      <c r="W6" s="17" t="s">
        <v>68</v>
      </c>
      <c r="X6" s="178" t="s">
        <v>145</v>
      </c>
      <c r="Y6" s="178" t="s">
        <v>146</v>
      </c>
      <c r="Z6" s="17" t="s">
        <v>68</v>
      </c>
      <c r="AA6" s="178" t="s">
        <v>145</v>
      </c>
      <c r="AB6" s="178" t="s">
        <v>146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55" t="s">
        <v>74</v>
      </c>
      <c r="B7" s="156" t="s">
        <v>74</v>
      </c>
      <c r="C7" s="157" t="s">
        <v>74</v>
      </c>
      <c r="D7" s="155" t="s">
        <v>74</v>
      </c>
      <c r="E7" s="158">
        <f>E8+E13+E24+E32+E39+E43+E53+E80</f>
        <v>1130.4598</v>
      </c>
      <c r="F7" s="158">
        <f>G7</f>
        <v>1130.4597999999999</v>
      </c>
      <c r="G7" s="158">
        <f>H7+I7</f>
        <v>1130.4597999999999</v>
      </c>
      <c r="H7" s="159">
        <f>H8+H13+H24+H32+H39+H43+H53</f>
        <v>386.8798</v>
      </c>
      <c r="I7" s="159">
        <f>I8+I13+I24+I32+I39+I43+I53+I80</f>
        <v>743.5799999999999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91"/>
      <c r="AD7" s="192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</row>
    <row r="8" spans="1:240" ht="19.5" customHeight="1">
      <c r="A8" s="160" t="s">
        <v>203</v>
      </c>
      <c r="B8" s="156"/>
      <c r="C8" s="161" t="s">
        <v>140</v>
      </c>
      <c r="D8" s="162" t="s">
        <v>204</v>
      </c>
      <c r="E8" s="158">
        <f>F8</f>
        <v>362.71999999999997</v>
      </c>
      <c r="F8" s="158">
        <f>G8</f>
        <v>362.71999999999997</v>
      </c>
      <c r="G8" s="163">
        <f aca="true" t="shared" si="0" ref="G8:G71">H8+I8</f>
        <v>362.71999999999997</v>
      </c>
      <c r="H8" s="163">
        <f>H9+H10+H11+H12</f>
        <v>362.71999999999997</v>
      </c>
      <c r="I8" s="158">
        <f>I9+I10+I11+I12</f>
        <v>0</v>
      </c>
      <c r="J8" s="17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205</v>
      </c>
      <c r="B9" s="156" t="s">
        <v>78</v>
      </c>
      <c r="C9" s="161" t="s">
        <v>136</v>
      </c>
      <c r="D9" s="164" t="s">
        <v>206</v>
      </c>
      <c r="E9" s="56"/>
      <c r="F9" s="56"/>
      <c r="G9" s="59">
        <f t="shared" si="0"/>
        <v>170.67</v>
      </c>
      <c r="H9" s="59">
        <v>170.67</v>
      </c>
      <c r="I9" s="56">
        <v>0</v>
      </c>
      <c r="J9" s="18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205</v>
      </c>
      <c r="B10" s="155" t="s">
        <v>79</v>
      </c>
      <c r="C10" s="161" t="s">
        <v>132</v>
      </c>
      <c r="D10" s="46" t="s">
        <v>207</v>
      </c>
      <c r="E10" s="56"/>
      <c r="F10" s="56"/>
      <c r="G10" s="59">
        <f t="shared" si="0"/>
        <v>41.47</v>
      </c>
      <c r="H10" s="59">
        <v>41.47</v>
      </c>
      <c r="I10" s="56">
        <v>0</v>
      </c>
      <c r="J10" s="18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205</v>
      </c>
      <c r="B11" s="155" t="s">
        <v>82</v>
      </c>
      <c r="C11" s="161" t="s">
        <v>129</v>
      </c>
      <c r="D11" s="46" t="s">
        <v>116</v>
      </c>
      <c r="E11" s="56"/>
      <c r="F11" s="56"/>
      <c r="G11" s="59">
        <f t="shared" si="0"/>
        <v>32.04</v>
      </c>
      <c r="H11" s="59">
        <v>32.04</v>
      </c>
      <c r="I11" s="56">
        <v>0</v>
      </c>
      <c r="J11" s="18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205</v>
      </c>
      <c r="B12" s="155" t="s">
        <v>103</v>
      </c>
      <c r="C12" s="161" t="s">
        <v>123</v>
      </c>
      <c r="D12" s="46" t="s">
        <v>208</v>
      </c>
      <c r="E12" s="56"/>
      <c r="F12" s="56"/>
      <c r="G12" s="59">
        <f t="shared" si="0"/>
        <v>118.54</v>
      </c>
      <c r="H12" s="59">
        <v>118.54</v>
      </c>
      <c r="I12" s="56">
        <v>0</v>
      </c>
      <c r="J12" s="17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60" t="s">
        <v>209</v>
      </c>
      <c r="B13" s="155"/>
      <c r="C13" s="161" t="s">
        <v>75</v>
      </c>
      <c r="D13" s="160" t="s">
        <v>210</v>
      </c>
      <c r="E13" s="158">
        <f>F13</f>
        <v>97.10979999999999</v>
      </c>
      <c r="F13" s="158">
        <f>G13</f>
        <v>97.10979999999999</v>
      </c>
      <c r="G13" s="163">
        <f t="shared" si="0"/>
        <v>97.10979999999999</v>
      </c>
      <c r="H13" s="163">
        <f>H14+H15+H16+H17+H18+H19+H20+H21+H22+H23</f>
        <v>17.2298</v>
      </c>
      <c r="I13" s="163">
        <f>I14+I15+I16+I17+I18+I19+I20+I21+I22+I23</f>
        <v>79.88</v>
      </c>
      <c r="J13" s="17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211</v>
      </c>
      <c r="B14" s="155" t="s">
        <v>78</v>
      </c>
      <c r="C14" s="46" t="s">
        <v>76</v>
      </c>
      <c r="D14" s="46" t="s">
        <v>212</v>
      </c>
      <c r="E14" s="165"/>
      <c r="F14" s="56"/>
      <c r="G14" s="59">
        <f t="shared" si="0"/>
        <v>49.19</v>
      </c>
      <c r="H14" s="59">
        <v>13.95</v>
      </c>
      <c r="I14" s="56">
        <v>35.24</v>
      </c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ht="19.5" customHeight="1">
      <c r="A15" s="46" t="s">
        <v>211</v>
      </c>
      <c r="B15" s="155" t="s">
        <v>79</v>
      </c>
      <c r="C15" s="46"/>
      <c r="D15" s="46" t="s">
        <v>213</v>
      </c>
      <c r="E15" s="165"/>
      <c r="F15" s="56"/>
      <c r="G15" s="59">
        <f t="shared" si="0"/>
        <v>1</v>
      </c>
      <c r="H15" s="59">
        <v>0</v>
      </c>
      <c r="I15" s="56">
        <v>1</v>
      </c>
      <c r="J15" s="183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 s="139" customFormat="1" ht="19.5" customHeight="1">
      <c r="A16" s="46" t="s">
        <v>211</v>
      </c>
      <c r="B16" s="166" t="s">
        <v>82</v>
      </c>
      <c r="C16" s="167"/>
      <c r="D16" s="168" t="s">
        <v>214</v>
      </c>
      <c r="E16" s="169"/>
      <c r="F16" s="56"/>
      <c r="G16" s="59">
        <f t="shared" si="0"/>
        <v>3</v>
      </c>
      <c r="H16" s="59">
        <v>0</v>
      </c>
      <c r="I16" s="56">
        <v>3</v>
      </c>
      <c r="J16" s="184"/>
      <c r="K16" s="185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</row>
    <row r="17" spans="1:28" ht="19.5" customHeight="1">
      <c r="A17" s="46" t="s">
        <v>211</v>
      </c>
      <c r="B17" s="155" t="s">
        <v>150</v>
      </c>
      <c r="C17" s="167"/>
      <c r="D17" s="46" t="s">
        <v>215</v>
      </c>
      <c r="E17" s="165"/>
      <c r="F17" s="56"/>
      <c r="G17" s="59">
        <f t="shared" si="0"/>
        <v>0</v>
      </c>
      <c r="H17" s="59">
        <v>0</v>
      </c>
      <c r="I17" s="56"/>
      <c r="J17" s="183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</row>
    <row r="18" spans="1:28" ht="19.5" customHeight="1">
      <c r="A18" s="46" t="s">
        <v>211</v>
      </c>
      <c r="B18" s="155" t="s">
        <v>89</v>
      </c>
      <c r="C18" s="167"/>
      <c r="D18" s="46" t="s">
        <v>216</v>
      </c>
      <c r="E18" s="165"/>
      <c r="F18" s="56"/>
      <c r="G18" s="59">
        <f t="shared" si="0"/>
        <v>15.94</v>
      </c>
      <c r="H18" s="59">
        <v>0</v>
      </c>
      <c r="I18" s="56">
        <v>15.94</v>
      </c>
      <c r="J18" s="183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</row>
    <row r="19" spans="1:28" ht="19.5" customHeight="1">
      <c r="A19" s="46" t="s">
        <v>211</v>
      </c>
      <c r="B19" s="155" t="s">
        <v>85</v>
      </c>
      <c r="C19" s="167"/>
      <c r="D19" s="46" t="s">
        <v>217</v>
      </c>
      <c r="E19" s="165"/>
      <c r="F19" s="56"/>
      <c r="G19" s="59">
        <f t="shared" si="0"/>
        <v>3</v>
      </c>
      <c r="H19" s="59">
        <v>0</v>
      </c>
      <c r="I19" s="56">
        <v>3</v>
      </c>
      <c r="J19" s="183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</row>
    <row r="20" spans="1:28" ht="19.5" customHeight="1">
      <c r="A20" s="46" t="s">
        <v>211</v>
      </c>
      <c r="B20" s="155" t="s">
        <v>106</v>
      </c>
      <c r="C20" s="167"/>
      <c r="D20" s="46" t="s">
        <v>218</v>
      </c>
      <c r="E20" s="165"/>
      <c r="F20" s="56"/>
      <c r="G20" s="59">
        <f t="shared" si="0"/>
        <v>0</v>
      </c>
      <c r="H20" s="59">
        <v>0</v>
      </c>
      <c r="I20" s="56"/>
      <c r="J20" s="183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</row>
    <row r="21" spans="1:28" ht="19.5" customHeight="1">
      <c r="A21" s="46" t="s">
        <v>211</v>
      </c>
      <c r="B21" s="155" t="s">
        <v>87</v>
      </c>
      <c r="C21" s="167"/>
      <c r="D21" s="46" t="s">
        <v>219</v>
      </c>
      <c r="E21" s="165"/>
      <c r="F21" s="56"/>
      <c r="G21" s="59">
        <f t="shared" si="0"/>
        <v>0</v>
      </c>
      <c r="H21" s="59">
        <v>0</v>
      </c>
      <c r="I21" s="56"/>
      <c r="J21" s="183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</row>
    <row r="22" spans="1:28" ht="19.5" customHeight="1">
      <c r="A22" s="46" t="s">
        <v>211</v>
      </c>
      <c r="B22" s="155" t="s">
        <v>220</v>
      </c>
      <c r="C22" s="167"/>
      <c r="D22" s="46" t="s">
        <v>221</v>
      </c>
      <c r="E22" s="165"/>
      <c r="F22" s="56"/>
      <c r="G22" s="59">
        <f t="shared" si="0"/>
        <v>1.5</v>
      </c>
      <c r="H22" s="170">
        <v>1.5</v>
      </c>
      <c r="I22" s="187">
        <v>0</v>
      </c>
      <c r="J22" s="183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</row>
    <row r="23" spans="1:28" ht="19.5" customHeight="1">
      <c r="A23" s="46" t="s">
        <v>211</v>
      </c>
      <c r="B23" s="155" t="s">
        <v>103</v>
      </c>
      <c r="C23" s="167"/>
      <c r="D23" s="46" t="s">
        <v>222</v>
      </c>
      <c r="E23" s="165"/>
      <c r="F23" s="56"/>
      <c r="G23" s="59">
        <f t="shared" si="0"/>
        <v>23.4798</v>
      </c>
      <c r="H23" s="170">
        <v>1.7798</v>
      </c>
      <c r="I23" s="187">
        <v>21.7</v>
      </c>
      <c r="J23" s="183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</row>
    <row r="24" spans="1:28" ht="19.5" customHeight="1">
      <c r="A24" s="160" t="s">
        <v>223</v>
      </c>
      <c r="B24" s="171"/>
      <c r="C24" s="167"/>
      <c r="D24" s="160" t="s">
        <v>224</v>
      </c>
      <c r="E24" s="158">
        <f>F24</f>
        <v>53</v>
      </c>
      <c r="F24" s="158">
        <f>G24</f>
        <v>53</v>
      </c>
      <c r="G24" s="163">
        <f t="shared" si="0"/>
        <v>53</v>
      </c>
      <c r="H24" s="170">
        <v>0</v>
      </c>
      <c r="I24" s="159">
        <f>SUM(I25:I31)</f>
        <v>53</v>
      </c>
      <c r="J24" s="183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</row>
    <row r="25" spans="1:28" ht="19.5" customHeight="1">
      <c r="A25" s="46" t="s">
        <v>225</v>
      </c>
      <c r="B25" s="155" t="s">
        <v>78</v>
      </c>
      <c r="C25" s="167"/>
      <c r="D25" s="46" t="s">
        <v>226</v>
      </c>
      <c r="E25" s="165"/>
      <c r="F25" s="56"/>
      <c r="G25" s="59">
        <f t="shared" si="0"/>
        <v>0</v>
      </c>
      <c r="H25" s="170">
        <v>0</v>
      </c>
      <c r="I25" s="187"/>
      <c r="J25" s="183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</row>
    <row r="26" spans="1:28" ht="19.5" customHeight="1">
      <c r="A26" s="46" t="s">
        <v>225</v>
      </c>
      <c r="B26" s="155" t="s">
        <v>79</v>
      </c>
      <c r="C26" s="167"/>
      <c r="D26" s="46" t="s">
        <v>227</v>
      </c>
      <c r="E26" s="165"/>
      <c r="F26" s="56"/>
      <c r="G26" s="59">
        <f t="shared" si="0"/>
        <v>50</v>
      </c>
      <c r="H26" s="170">
        <v>0</v>
      </c>
      <c r="I26" s="187">
        <v>50</v>
      </c>
      <c r="J26" s="183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</row>
    <row r="27" spans="1:28" ht="19.5" customHeight="1">
      <c r="A27" s="46" t="s">
        <v>225</v>
      </c>
      <c r="B27" s="155" t="s">
        <v>82</v>
      </c>
      <c r="C27" s="167"/>
      <c r="D27" s="46" t="s">
        <v>228</v>
      </c>
      <c r="E27" s="165"/>
      <c r="F27" s="56"/>
      <c r="G27" s="59">
        <f t="shared" si="0"/>
        <v>0</v>
      </c>
      <c r="H27" s="170">
        <v>0</v>
      </c>
      <c r="I27" s="187"/>
      <c r="J27" s="183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</row>
    <row r="28" spans="1:28" ht="19.5" customHeight="1">
      <c r="A28" s="46" t="s">
        <v>225</v>
      </c>
      <c r="B28" s="155" t="s">
        <v>89</v>
      </c>
      <c r="C28" s="167"/>
      <c r="D28" s="46" t="s">
        <v>229</v>
      </c>
      <c r="E28" s="165"/>
      <c r="F28" s="56"/>
      <c r="G28" s="59">
        <f t="shared" si="0"/>
        <v>0</v>
      </c>
      <c r="H28" s="170">
        <v>0</v>
      </c>
      <c r="I28" s="187"/>
      <c r="J28" s="183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</row>
    <row r="29" spans="1:28" ht="19.5" customHeight="1">
      <c r="A29" s="46" t="s">
        <v>225</v>
      </c>
      <c r="B29" s="155" t="s">
        <v>85</v>
      </c>
      <c r="C29" s="167"/>
      <c r="D29" s="46" t="s">
        <v>230</v>
      </c>
      <c r="E29" s="165"/>
      <c r="F29" s="56"/>
      <c r="G29" s="59">
        <f t="shared" si="0"/>
        <v>3</v>
      </c>
      <c r="H29" s="170">
        <v>0</v>
      </c>
      <c r="I29" s="187">
        <v>3</v>
      </c>
      <c r="J29" s="183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</row>
    <row r="30" spans="1:28" ht="19.5" customHeight="1">
      <c r="A30" s="46" t="s">
        <v>225</v>
      </c>
      <c r="B30" s="155" t="s">
        <v>106</v>
      </c>
      <c r="C30" s="167"/>
      <c r="D30" s="46" t="s">
        <v>231</v>
      </c>
      <c r="E30" s="165"/>
      <c r="F30" s="56"/>
      <c r="G30" s="59">
        <f t="shared" si="0"/>
        <v>0</v>
      </c>
      <c r="H30" s="170">
        <v>0</v>
      </c>
      <c r="I30" s="187">
        <v>0</v>
      </c>
      <c r="J30" s="183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</row>
    <row r="31" spans="1:28" ht="19.5" customHeight="1">
      <c r="A31" s="46" t="s">
        <v>225</v>
      </c>
      <c r="B31" s="155" t="s">
        <v>103</v>
      </c>
      <c r="C31" s="167"/>
      <c r="D31" s="46" t="s">
        <v>232</v>
      </c>
      <c r="E31" s="165"/>
      <c r="F31" s="56"/>
      <c r="G31" s="59">
        <f t="shared" si="0"/>
        <v>0</v>
      </c>
      <c r="H31" s="170">
        <v>0</v>
      </c>
      <c r="I31" s="187">
        <v>0</v>
      </c>
      <c r="J31" s="183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</row>
    <row r="32" spans="1:28" ht="19.5" customHeight="1">
      <c r="A32" s="160" t="s">
        <v>233</v>
      </c>
      <c r="B32" s="171"/>
      <c r="C32" s="167"/>
      <c r="D32" s="160" t="s">
        <v>234</v>
      </c>
      <c r="E32" s="158">
        <f>F32</f>
        <v>0</v>
      </c>
      <c r="F32" s="158">
        <f>G32</f>
        <v>0</v>
      </c>
      <c r="G32" s="163">
        <f t="shared" si="0"/>
        <v>0</v>
      </c>
      <c r="H32" s="170">
        <v>0</v>
      </c>
      <c r="I32" s="187">
        <v>0</v>
      </c>
      <c r="J32" s="183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</row>
    <row r="33" spans="1:28" ht="19.5" customHeight="1">
      <c r="A33" s="46" t="s">
        <v>235</v>
      </c>
      <c r="B33" s="155" t="s">
        <v>78</v>
      </c>
      <c r="C33" s="167"/>
      <c r="D33" s="46" t="s">
        <v>226</v>
      </c>
      <c r="E33" s="165"/>
      <c r="F33" s="56"/>
      <c r="G33" s="59">
        <f t="shared" si="0"/>
        <v>0</v>
      </c>
      <c r="H33" s="170">
        <v>0</v>
      </c>
      <c r="I33" s="187">
        <v>0</v>
      </c>
      <c r="J33" s="183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</row>
    <row r="34" spans="1:28" ht="19.5" customHeight="1">
      <c r="A34" s="46" t="s">
        <v>235</v>
      </c>
      <c r="B34" s="155" t="s">
        <v>79</v>
      </c>
      <c r="C34" s="167"/>
      <c r="D34" s="46" t="s">
        <v>227</v>
      </c>
      <c r="E34" s="165"/>
      <c r="F34" s="56"/>
      <c r="G34" s="59">
        <f t="shared" si="0"/>
        <v>0</v>
      </c>
      <c r="H34" s="170">
        <v>0</v>
      </c>
      <c r="I34" s="187">
        <v>0</v>
      </c>
      <c r="J34" s="183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</row>
    <row r="35" spans="1:28" ht="19.5" customHeight="1">
      <c r="A35" s="46" t="s">
        <v>235</v>
      </c>
      <c r="B35" s="155" t="s">
        <v>82</v>
      </c>
      <c r="C35" s="167"/>
      <c r="D35" s="46" t="s">
        <v>228</v>
      </c>
      <c r="E35" s="165"/>
      <c r="F35" s="56"/>
      <c r="G35" s="59">
        <f t="shared" si="0"/>
        <v>0</v>
      </c>
      <c r="H35" s="170">
        <v>0</v>
      </c>
      <c r="I35" s="187">
        <v>0</v>
      </c>
      <c r="J35" s="183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</row>
    <row r="36" spans="1:28" ht="19.5" customHeight="1">
      <c r="A36" s="46" t="s">
        <v>235</v>
      </c>
      <c r="B36" s="155" t="s">
        <v>150</v>
      </c>
      <c r="C36" s="167"/>
      <c r="D36" s="46" t="s">
        <v>230</v>
      </c>
      <c r="E36" s="165"/>
      <c r="F36" s="56"/>
      <c r="G36" s="59">
        <f t="shared" si="0"/>
        <v>0</v>
      </c>
      <c r="H36" s="170">
        <v>0</v>
      </c>
      <c r="I36" s="187">
        <v>0</v>
      </c>
      <c r="J36" s="183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</row>
    <row r="37" spans="1:28" ht="19.5" customHeight="1">
      <c r="A37" s="46" t="s">
        <v>235</v>
      </c>
      <c r="B37" s="155" t="s">
        <v>89</v>
      </c>
      <c r="C37" s="167"/>
      <c r="D37" s="46" t="s">
        <v>231</v>
      </c>
      <c r="E37" s="165"/>
      <c r="F37" s="56"/>
      <c r="G37" s="59">
        <f t="shared" si="0"/>
        <v>0</v>
      </c>
      <c r="H37" s="170">
        <v>0</v>
      </c>
      <c r="I37" s="187">
        <v>0</v>
      </c>
      <c r="J37" s="183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</row>
    <row r="38" spans="1:28" ht="19.5" customHeight="1">
      <c r="A38" s="46" t="s">
        <v>235</v>
      </c>
      <c r="B38" s="155" t="s">
        <v>103</v>
      </c>
      <c r="C38" s="167"/>
      <c r="D38" s="46" t="s">
        <v>232</v>
      </c>
      <c r="E38" s="165"/>
      <c r="F38" s="56"/>
      <c r="G38" s="59">
        <f t="shared" si="0"/>
        <v>0</v>
      </c>
      <c r="H38" s="170">
        <v>0</v>
      </c>
      <c r="I38" s="187">
        <v>0</v>
      </c>
      <c r="J38" s="183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</row>
    <row r="39" spans="1:28" ht="19.5" customHeight="1">
      <c r="A39" s="160" t="s">
        <v>236</v>
      </c>
      <c r="B39" s="171"/>
      <c r="C39" s="167"/>
      <c r="D39" s="160" t="s">
        <v>237</v>
      </c>
      <c r="E39" s="158">
        <f>F39</f>
        <v>0</v>
      </c>
      <c r="F39" s="158">
        <f>G39</f>
        <v>0</v>
      </c>
      <c r="G39" s="163">
        <f t="shared" si="0"/>
        <v>0</v>
      </c>
      <c r="H39" s="170">
        <v>0</v>
      </c>
      <c r="I39" s="187">
        <v>0</v>
      </c>
      <c r="J39" s="183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</row>
    <row r="40" spans="1:28" ht="19.5" customHeight="1">
      <c r="A40" s="46" t="s">
        <v>238</v>
      </c>
      <c r="B40" s="155" t="s">
        <v>78</v>
      </c>
      <c r="C40" s="167"/>
      <c r="D40" s="46" t="s">
        <v>239</v>
      </c>
      <c r="E40" s="165"/>
      <c r="F40" s="56"/>
      <c r="G40" s="59">
        <f t="shared" si="0"/>
        <v>0</v>
      </c>
      <c r="H40" s="170">
        <v>0</v>
      </c>
      <c r="I40" s="187">
        <v>0</v>
      </c>
      <c r="J40" s="184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</row>
    <row r="41" spans="1:28" ht="19.5" customHeight="1">
      <c r="A41" s="46" t="s">
        <v>238</v>
      </c>
      <c r="B41" s="155" t="s">
        <v>79</v>
      </c>
      <c r="C41" s="167"/>
      <c r="D41" s="46" t="s">
        <v>240</v>
      </c>
      <c r="E41" s="165"/>
      <c r="F41" s="56"/>
      <c r="G41" s="59">
        <f t="shared" si="0"/>
        <v>0</v>
      </c>
      <c r="H41" s="170">
        <v>0</v>
      </c>
      <c r="I41" s="187">
        <v>0</v>
      </c>
      <c r="J41" s="184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</row>
    <row r="42" spans="1:28" ht="19.5" customHeight="1">
      <c r="A42" s="46" t="s">
        <v>238</v>
      </c>
      <c r="B42" s="155" t="s">
        <v>103</v>
      </c>
      <c r="C42" s="167"/>
      <c r="D42" s="46" t="s">
        <v>241</v>
      </c>
      <c r="E42" s="165"/>
      <c r="F42" s="56"/>
      <c r="G42" s="56">
        <f t="shared" si="0"/>
        <v>0</v>
      </c>
      <c r="H42" s="170">
        <v>0</v>
      </c>
      <c r="I42" s="187">
        <v>0</v>
      </c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</row>
    <row r="43" spans="1:28" ht="19.5" customHeight="1">
      <c r="A43" s="160" t="s">
        <v>242</v>
      </c>
      <c r="B43" s="171"/>
      <c r="C43" s="167"/>
      <c r="D43" s="160" t="s">
        <v>243</v>
      </c>
      <c r="E43" s="158">
        <f>F43</f>
        <v>0</v>
      </c>
      <c r="F43" s="158">
        <f>G43</f>
        <v>0</v>
      </c>
      <c r="G43" s="163">
        <f t="shared" si="0"/>
        <v>0</v>
      </c>
      <c r="H43" s="170">
        <v>0</v>
      </c>
      <c r="I43" s="187">
        <v>0</v>
      </c>
      <c r="J43" s="183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</row>
    <row r="44" spans="1:28" ht="19.5" customHeight="1">
      <c r="A44" s="46" t="s">
        <v>244</v>
      </c>
      <c r="B44" s="155" t="s">
        <v>78</v>
      </c>
      <c r="C44" s="167"/>
      <c r="D44" s="46" t="s">
        <v>245</v>
      </c>
      <c r="E44" s="165"/>
      <c r="F44" s="56"/>
      <c r="G44" s="59">
        <f t="shared" si="0"/>
        <v>0</v>
      </c>
      <c r="H44" s="170">
        <v>0</v>
      </c>
      <c r="I44" s="187">
        <v>0</v>
      </c>
      <c r="J44" s="183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</row>
    <row r="45" spans="1:28" ht="19.5" customHeight="1">
      <c r="A45" s="46" t="s">
        <v>244</v>
      </c>
      <c r="B45" s="155" t="s">
        <v>79</v>
      </c>
      <c r="C45" s="167"/>
      <c r="D45" s="46" t="s">
        <v>246</v>
      </c>
      <c r="E45" s="165"/>
      <c r="F45" s="56"/>
      <c r="G45" s="59">
        <f t="shared" si="0"/>
        <v>0</v>
      </c>
      <c r="H45" s="170">
        <v>0</v>
      </c>
      <c r="I45" s="187">
        <v>0</v>
      </c>
      <c r="J45" s="183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</row>
    <row r="46" spans="1:28" ht="19.5" customHeight="1">
      <c r="A46" s="160" t="s">
        <v>247</v>
      </c>
      <c r="B46" s="171"/>
      <c r="C46" s="167"/>
      <c r="D46" s="160" t="s">
        <v>248</v>
      </c>
      <c r="E46" s="172"/>
      <c r="F46" s="56"/>
      <c r="G46" s="56">
        <f t="shared" si="0"/>
        <v>0</v>
      </c>
      <c r="H46" s="170">
        <v>0</v>
      </c>
      <c r="I46" s="187">
        <v>0</v>
      </c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</row>
    <row r="47" spans="1:28" ht="19.5" customHeight="1">
      <c r="A47" s="46" t="s">
        <v>249</v>
      </c>
      <c r="B47" s="155" t="s">
        <v>78</v>
      </c>
      <c r="C47" s="167"/>
      <c r="D47" s="46" t="s">
        <v>250</v>
      </c>
      <c r="E47" s="165"/>
      <c r="F47" s="56"/>
      <c r="G47" s="56">
        <f t="shared" si="0"/>
        <v>0</v>
      </c>
      <c r="H47" s="170">
        <v>0</v>
      </c>
      <c r="I47" s="187">
        <v>0</v>
      </c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</row>
    <row r="48" spans="1:28" ht="19.5" customHeight="1">
      <c r="A48" s="46" t="s">
        <v>249</v>
      </c>
      <c r="B48" s="155" t="s">
        <v>79</v>
      </c>
      <c r="C48" s="167"/>
      <c r="D48" s="46" t="s">
        <v>251</v>
      </c>
      <c r="E48" s="165"/>
      <c r="F48" s="56"/>
      <c r="G48" s="56">
        <f t="shared" si="0"/>
        <v>0</v>
      </c>
      <c r="H48" s="170">
        <v>0</v>
      </c>
      <c r="I48" s="187">
        <v>0</v>
      </c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</row>
    <row r="49" spans="1:28" ht="19.5" customHeight="1">
      <c r="A49" s="46" t="s">
        <v>249</v>
      </c>
      <c r="B49" s="155" t="s">
        <v>103</v>
      </c>
      <c r="C49" s="167"/>
      <c r="D49" s="46" t="s">
        <v>252</v>
      </c>
      <c r="E49" s="165"/>
      <c r="F49" s="56"/>
      <c r="G49" s="158">
        <f t="shared" si="0"/>
        <v>0</v>
      </c>
      <c r="H49" s="170">
        <v>0</v>
      </c>
      <c r="I49" s="187">
        <v>0</v>
      </c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</row>
    <row r="50" spans="1:28" ht="19.5" customHeight="1">
      <c r="A50" s="160" t="s">
        <v>253</v>
      </c>
      <c r="B50" s="171"/>
      <c r="C50" s="167"/>
      <c r="D50" s="160" t="s">
        <v>254</v>
      </c>
      <c r="E50" s="172"/>
      <c r="F50" s="56"/>
      <c r="G50" s="158">
        <f t="shared" si="0"/>
        <v>0</v>
      </c>
      <c r="H50" s="170">
        <v>0</v>
      </c>
      <c r="I50" s="187">
        <v>0</v>
      </c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</row>
    <row r="51" spans="1:28" ht="19.5" customHeight="1">
      <c r="A51" s="46" t="s">
        <v>255</v>
      </c>
      <c r="B51" s="155" t="s">
        <v>78</v>
      </c>
      <c r="C51" s="167"/>
      <c r="D51" s="46" t="s">
        <v>256</v>
      </c>
      <c r="E51" s="165"/>
      <c r="F51" s="56"/>
      <c r="G51" s="56">
        <f t="shared" si="0"/>
        <v>0</v>
      </c>
      <c r="H51" s="173"/>
      <c r="I51" s="173"/>
      <c r="J51" s="188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  <row r="52" spans="1:28" ht="19.5" customHeight="1">
      <c r="A52" s="46" t="s">
        <v>255</v>
      </c>
      <c r="B52" s="155" t="s">
        <v>79</v>
      </c>
      <c r="C52" s="167"/>
      <c r="D52" s="46" t="s">
        <v>257</v>
      </c>
      <c r="E52" s="165"/>
      <c r="F52" s="56"/>
      <c r="G52" s="56">
        <f t="shared" si="0"/>
        <v>0</v>
      </c>
      <c r="H52" s="173"/>
      <c r="I52" s="173"/>
      <c r="J52" s="188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</row>
    <row r="53" spans="1:28" ht="19.5" customHeight="1">
      <c r="A53" s="160" t="s">
        <v>258</v>
      </c>
      <c r="B53" s="171"/>
      <c r="C53" s="167"/>
      <c r="D53" s="160" t="s">
        <v>259</v>
      </c>
      <c r="E53" s="158">
        <f>F53</f>
        <v>468.63</v>
      </c>
      <c r="F53" s="158">
        <f>G53</f>
        <v>468.63</v>
      </c>
      <c r="G53" s="163">
        <f t="shared" si="0"/>
        <v>468.63</v>
      </c>
      <c r="H53" s="158">
        <f>SUM(H54:H58)</f>
        <v>6.930000000000001</v>
      </c>
      <c r="I53" s="158">
        <f>SUM(I54:I58)</f>
        <v>461.7</v>
      </c>
      <c r="J53" s="188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</row>
    <row r="54" spans="1:28" ht="19.5" customHeight="1">
      <c r="A54" s="46" t="s">
        <v>260</v>
      </c>
      <c r="B54" s="155" t="s">
        <v>78</v>
      </c>
      <c r="C54" s="167"/>
      <c r="D54" s="46" t="s">
        <v>261</v>
      </c>
      <c r="E54" s="165"/>
      <c r="F54" s="56"/>
      <c r="G54" s="56">
        <f t="shared" si="0"/>
        <v>468.39</v>
      </c>
      <c r="H54" s="56">
        <v>6.69</v>
      </c>
      <c r="I54" s="56">
        <v>461.7</v>
      </c>
      <c r="J54" s="188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</row>
    <row r="55" spans="1:28" ht="19.5" customHeight="1">
      <c r="A55" s="46" t="s">
        <v>260</v>
      </c>
      <c r="B55" s="155" t="s">
        <v>79</v>
      </c>
      <c r="C55" s="167"/>
      <c r="D55" s="46" t="s">
        <v>262</v>
      </c>
      <c r="E55" s="165"/>
      <c r="F55" s="56"/>
      <c r="G55" s="56">
        <f t="shared" si="0"/>
        <v>0</v>
      </c>
      <c r="H55" s="56"/>
      <c r="I55" s="56"/>
      <c r="J55" s="188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</row>
    <row r="56" spans="1:28" ht="19.5" customHeight="1">
      <c r="A56" s="46" t="s">
        <v>260</v>
      </c>
      <c r="B56" s="155" t="s">
        <v>82</v>
      </c>
      <c r="C56" s="167"/>
      <c r="D56" s="46" t="s">
        <v>263</v>
      </c>
      <c r="E56" s="165"/>
      <c r="F56" s="56"/>
      <c r="G56" s="56">
        <f t="shared" si="0"/>
        <v>0</v>
      </c>
      <c r="H56" s="56"/>
      <c r="I56" s="56"/>
      <c r="J56" s="183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</row>
    <row r="57" spans="1:28" ht="19.5" customHeight="1">
      <c r="A57" s="46" t="s">
        <v>260</v>
      </c>
      <c r="B57" s="155" t="s">
        <v>89</v>
      </c>
      <c r="C57" s="167"/>
      <c r="D57" s="46" t="s">
        <v>264</v>
      </c>
      <c r="E57" s="165"/>
      <c r="F57" s="56"/>
      <c r="G57" s="56">
        <f t="shared" si="0"/>
        <v>0</v>
      </c>
      <c r="H57" s="56"/>
      <c r="I57" s="56"/>
      <c r="J57" s="183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</row>
    <row r="58" spans="1:28" ht="19.5" customHeight="1">
      <c r="A58" s="46" t="s">
        <v>260</v>
      </c>
      <c r="B58" s="155" t="s">
        <v>103</v>
      </c>
      <c r="C58" s="167"/>
      <c r="D58" s="46" t="s">
        <v>265</v>
      </c>
      <c r="E58" s="165"/>
      <c r="F58" s="56"/>
      <c r="G58" s="56">
        <f t="shared" si="0"/>
        <v>0.24</v>
      </c>
      <c r="H58" s="56">
        <v>0.24</v>
      </c>
      <c r="I58" s="56"/>
      <c r="J58" s="183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</row>
    <row r="59" spans="1:28" ht="19.5" customHeight="1">
      <c r="A59" s="160" t="s">
        <v>266</v>
      </c>
      <c r="B59" s="171"/>
      <c r="C59" s="167"/>
      <c r="D59" s="160" t="s">
        <v>267</v>
      </c>
      <c r="E59" s="172"/>
      <c r="F59" s="56">
        <f aca="true" t="shared" si="1" ref="F59:F84">G59</f>
        <v>0</v>
      </c>
      <c r="G59" s="56">
        <f t="shared" si="0"/>
        <v>0</v>
      </c>
      <c r="H59" s="56"/>
      <c r="I59" s="5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</row>
    <row r="60" spans="1:28" ht="19.5" customHeight="1">
      <c r="A60" s="46" t="s">
        <v>268</v>
      </c>
      <c r="B60" s="155" t="s">
        <v>79</v>
      </c>
      <c r="C60" s="167"/>
      <c r="D60" s="46" t="s">
        <v>269</v>
      </c>
      <c r="E60" s="165"/>
      <c r="F60" s="56">
        <f t="shared" si="1"/>
        <v>0</v>
      </c>
      <c r="G60" s="56">
        <f t="shared" si="0"/>
        <v>0</v>
      </c>
      <c r="H60" s="170"/>
      <c r="I60" s="187">
        <v>0</v>
      </c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</row>
    <row r="61" spans="1:28" ht="19.5" customHeight="1">
      <c r="A61" s="46" t="s">
        <v>268</v>
      </c>
      <c r="B61" s="155" t="s">
        <v>82</v>
      </c>
      <c r="C61" s="167"/>
      <c r="D61" s="46" t="s">
        <v>270</v>
      </c>
      <c r="E61" s="165"/>
      <c r="F61" s="56">
        <f t="shared" si="1"/>
        <v>0</v>
      </c>
      <c r="G61" s="158">
        <f t="shared" si="0"/>
        <v>0</v>
      </c>
      <c r="H61" s="170"/>
      <c r="I61" s="187">
        <v>0</v>
      </c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</row>
    <row r="62" spans="1:28" s="140" customFormat="1" ht="19.5" customHeight="1">
      <c r="A62" s="160" t="s">
        <v>271</v>
      </c>
      <c r="B62" s="171"/>
      <c r="C62" s="174"/>
      <c r="D62" s="160" t="s">
        <v>272</v>
      </c>
      <c r="E62" s="172"/>
      <c r="F62" s="56">
        <f t="shared" si="1"/>
        <v>0</v>
      </c>
      <c r="G62" s="158">
        <f t="shared" si="0"/>
        <v>0</v>
      </c>
      <c r="H62" s="170"/>
      <c r="I62" s="187">
        <v>0</v>
      </c>
      <c r="J62" s="189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</row>
    <row r="63" spans="1:28" ht="19.5" customHeight="1">
      <c r="A63" s="46" t="s">
        <v>273</v>
      </c>
      <c r="B63" s="155" t="s">
        <v>78</v>
      </c>
      <c r="C63" s="167"/>
      <c r="D63" s="46" t="s">
        <v>274</v>
      </c>
      <c r="E63" s="165"/>
      <c r="F63" s="56">
        <f t="shared" si="1"/>
        <v>0</v>
      </c>
      <c r="G63" s="56">
        <f t="shared" si="0"/>
        <v>0</v>
      </c>
      <c r="H63" s="170"/>
      <c r="I63" s="187">
        <v>0</v>
      </c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</row>
    <row r="64" spans="1:28" ht="19.5" customHeight="1">
      <c r="A64" s="46" t="s">
        <v>273</v>
      </c>
      <c r="B64" s="155" t="s">
        <v>79</v>
      </c>
      <c r="C64" s="167"/>
      <c r="D64" s="46" t="s">
        <v>275</v>
      </c>
      <c r="E64" s="165"/>
      <c r="F64" s="56">
        <f t="shared" si="1"/>
        <v>0</v>
      </c>
      <c r="G64" s="56">
        <f t="shared" si="0"/>
        <v>0</v>
      </c>
      <c r="H64" s="175"/>
      <c r="I64" s="175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</row>
    <row r="65" spans="1:28" ht="19.5" customHeight="1">
      <c r="A65" s="46" t="s">
        <v>273</v>
      </c>
      <c r="B65" s="155" t="s">
        <v>82</v>
      </c>
      <c r="C65" s="167"/>
      <c r="D65" s="46" t="s">
        <v>276</v>
      </c>
      <c r="E65" s="165"/>
      <c r="F65" s="56">
        <f t="shared" si="1"/>
        <v>0</v>
      </c>
      <c r="G65" s="56">
        <f t="shared" si="0"/>
        <v>0</v>
      </c>
      <c r="H65" s="175"/>
      <c r="I65" s="175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</row>
    <row r="66" spans="1:28" ht="19.5" customHeight="1">
      <c r="A66" s="46" t="s">
        <v>273</v>
      </c>
      <c r="B66" s="155" t="s">
        <v>150</v>
      </c>
      <c r="C66" s="167"/>
      <c r="D66" s="46" t="s">
        <v>277</v>
      </c>
      <c r="E66" s="165"/>
      <c r="F66" s="56">
        <f t="shared" si="1"/>
        <v>0</v>
      </c>
      <c r="G66" s="56">
        <f t="shared" si="0"/>
        <v>0</v>
      </c>
      <c r="H66" s="175"/>
      <c r="I66" s="175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</row>
    <row r="67" spans="1:28" s="140" customFormat="1" ht="19.5" customHeight="1">
      <c r="A67" s="160" t="s">
        <v>278</v>
      </c>
      <c r="B67" s="171"/>
      <c r="C67" s="174"/>
      <c r="D67" s="160" t="s">
        <v>279</v>
      </c>
      <c r="E67" s="172"/>
      <c r="F67" s="56">
        <f t="shared" si="1"/>
        <v>0</v>
      </c>
      <c r="G67" s="158">
        <f t="shared" si="0"/>
        <v>0</v>
      </c>
      <c r="H67" s="158"/>
      <c r="I67" s="158"/>
      <c r="J67" s="189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</row>
    <row r="68" spans="1:28" ht="19.5" customHeight="1">
      <c r="A68" s="46" t="s">
        <v>280</v>
      </c>
      <c r="B68" s="155" t="s">
        <v>78</v>
      </c>
      <c r="C68" s="167"/>
      <c r="D68" s="46" t="s">
        <v>281</v>
      </c>
      <c r="E68" s="165"/>
      <c r="F68" s="56">
        <f t="shared" si="1"/>
        <v>0</v>
      </c>
      <c r="G68" s="158">
        <f t="shared" si="0"/>
        <v>0</v>
      </c>
      <c r="H68" s="175"/>
      <c r="I68" s="175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</row>
    <row r="69" spans="1:28" ht="19.5" customHeight="1">
      <c r="A69" s="46" t="s">
        <v>280</v>
      </c>
      <c r="B69" s="155" t="s">
        <v>79</v>
      </c>
      <c r="C69" s="167"/>
      <c r="D69" s="46" t="s">
        <v>282</v>
      </c>
      <c r="E69" s="165"/>
      <c r="F69" s="56">
        <f t="shared" si="1"/>
        <v>0</v>
      </c>
      <c r="G69" s="56">
        <f t="shared" si="0"/>
        <v>0</v>
      </c>
      <c r="H69" s="175"/>
      <c r="I69" s="175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</row>
    <row r="70" spans="1:28" s="140" customFormat="1" ht="19.5" customHeight="1">
      <c r="A70" s="160" t="s">
        <v>283</v>
      </c>
      <c r="B70" s="171"/>
      <c r="C70" s="174"/>
      <c r="D70" s="160" t="s">
        <v>284</v>
      </c>
      <c r="E70" s="172"/>
      <c r="F70" s="56">
        <f t="shared" si="1"/>
        <v>0</v>
      </c>
      <c r="G70" s="56">
        <f t="shared" si="0"/>
        <v>0</v>
      </c>
      <c r="H70" s="158"/>
      <c r="I70" s="158"/>
      <c r="J70" s="189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</row>
    <row r="71" spans="1:28" ht="19.5" customHeight="1">
      <c r="A71" s="46" t="s">
        <v>285</v>
      </c>
      <c r="B71" s="155" t="s">
        <v>78</v>
      </c>
      <c r="C71" s="167"/>
      <c r="D71" s="46" t="s">
        <v>286</v>
      </c>
      <c r="E71" s="165"/>
      <c r="F71" s="56">
        <f t="shared" si="1"/>
        <v>0</v>
      </c>
      <c r="G71" s="56">
        <f t="shared" si="0"/>
        <v>0</v>
      </c>
      <c r="H71" s="175"/>
      <c r="I71" s="175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</row>
    <row r="72" spans="1:28" ht="19.5" customHeight="1">
      <c r="A72" s="46" t="s">
        <v>285</v>
      </c>
      <c r="B72" s="155" t="s">
        <v>79</v>
      </c>
      <c r="C72" s="167"/>
      <c r="D72" s="46" t="s">
        <v>182</v>
      </c>
      <c r="E72" s="165"/>
      <c r="F72" s="56">
        <f t="shared" si="1"/>
        <v>0</v>
      </c>
      <c r="G72" s="56">
        <f aca="true" t="shared" si="2" ref="G72:G84">H72+I72</f>
        <v>0</v>
      </c>
      <c r="H72" s="175"/>
      <c r="I72" s="175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</row>
    <row r="73" spans="1:28" ht="19.5" customHeight="1">
      <c r="A73" s="46" t="s">
        <v>285</v>
      </c>
      <c r="B73" s="155" t="s">
        <v>82</v>
      </c>
      <c r="C73" s="167"/>
      <c r="D73" s="46" t="s">
        <v>287</v>
      </c>
      <c r="E73" s="165"/>
      <c r="F73" s="56">
        <f t="shared" si="1"/>
        <v>0</v>
      </c>
      <c r="G73" s="158">
        <f t="shared" si="2"/>
        <v>0</v>
      </c>
      <c r="H73" s="175"/>
      <c r="I73" s="175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</row>
    <row r="74" spans="1:28" ht="19.5" customHeight="1">
      <c r="A74" s="46" t="s">
        <v>285</v>
      </c>
      <c r="B74" s="155" t="s">
        <v>150</v>
      </c>
      <c r="C74" s="167"/>
      <c r="D74" s="46" t="s">
        <v>288</v>
      </c>
      <c r="E74" s="165"/>
      <c r="F74" s="56">
        <f t="shared" si="1"/>
        <v>0</v>
      </c>
      <c r="G74" s="158">
        <f t="shared" si="2"/>
        <v>0</v>
      </c>
      <c r="H74" s="175"/>
      <c r="I74" s="175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</row>
    <row r="75" spans="1:28" ht="19.5" customHeight="1">
      <c r="A75" s="46" t="s">
        <v>285</v>
      </c>
      <c r="B75" s="155" t="s">
        <v>89</v>
      </c>
      <c r="C75" s="167"/>
      <c r="D75" s="46" t="s">
        <v>289</v>
      </c>
      <c r="E75" s="165"/>
      <c r="F75" s="56">
        <f t="shared" si="1"/>
        <v>0</v>
      </c>
      <c r="G75" s="56">
        <f t="shared" si="2"/>
        <v>0</v>
      </c>
      <c r="H75" s="175"/>
      <c r="I75" s="175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</row>
    <row r="76" spans="1:28" ht="19.5" customHeight="1">
      <c r="A76" s="46" t="s">
        <v>285</v>
      </c>
      <c r="B76" s="155" t="s">
        <v>85</v>
      </c>
      <c r="C76" s="167"/>
      <c r="D76" s="46" t="s">
        <v>290</v>
      </c>
      <c r="E76" s="165"/>
      <c r="F76" s="56">
        <f t="shared" si="1"/>
        <v>0</v>
      </c>
      <c r="G76" s="56">
        <f t="shared" si="2"/>
        <v>0</v>
      </c>
      <c r="H76" s="175"/>
      <c r="I76" s="175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</row>
    <row r="77" spans="1:28" s="140" customFormat="1" ht="19.5" customHeight="1">
      <c r="A77" s="160" t="s">
        <v>291</v>
      </c>
      <c r="B77" s="171"/>
      <c r="C77" s="174"/>
      <c r="D77" s="160" t="s">
        <v>292</v>
      </c>
      <c r="E77" s="172"/>
      <c r="F77" s="56">
        <f t="shared" si="1"/>
        <v>0</v>
      </c>
      <c r="G77" s="56">
        <f t="shared" si="2"/>
        <v>0</v>
      </c>
      <c r="H77" s="158"/>
      <c r="I77" s="158"/>
      <c r="J77" s="189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</row>
    <row r="78" spans="1:28" ht="19.5" customHeight="1">
      <c r="A78" s="46" t="s">
        <v>293</v>
      </c>
      <c r="B78" s="155" t="s">
        <v>78</v>
      </c>
      <c r="C78" s="167"/>
      <c r="D78" s="46" t="s">
        <v>188</v>
      </c>
      <c r="E78" s="165"/>
      <c r="F78" s="56">
        <f t="shared" si="1"/>
        <v>0</v>
      </c>
      <c r="G78" s="56">
        <f t="shared" si="2"/>
        <v>0</v>
      </c>
      <c r="H78" s="175"/>
      <c r="I78" s="175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</row>
    <row r="79" spans="1:28" ht="19.5" customHeight="1">
      <c r="A79" s="46" t="s">
        <v>293</v>
      </c>
      <c r="B79" s="155" t="s">
        <v>79</v>
      </c>
      <c r="C79" s="167"/>
      <c r="D79" s="46" t="s">
        <v>294</v>
      </c>
      <c r="E79" s="165"/>
      <c r="F79" s="56">
        <f t="shared" si="1"/>
        <v>0</v>
      </c>
      <c r="G79" s="159">
        <f t="shared" si="2"/>
        <v>0</v>
      </c>
      <c r="H79" s="194"/>
      <c r="I79" s="194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</row>
    <row r="80" spans="1:28" s="140" customFormat="1" ht="19.5" customHeight="1">
      <c r="A80" s="160" t="s">
        <v>295</v>
      </c>
      <c r="B80" s="171"/>
      <c r="C80" s="174"/>
      <c r="D80" s="160" t="s">
        <v>296</v>
      </c>
      <c r="E80" s="195">
        <f>F80</f>
        <v>149</v>
      </c>
      <c r="F80" s="163">
        <f t="shared" si="1"/>
        <v>149</v>
      </c>
      <c r="G80" s="163">
        <f t="shared" si="2"/>
        <v>149</v>
      </c>
      <c r="H80" s="163">
        <f>SUM(H81:H84)</f>
        <v>0</v>
      </c>
      <c r="I80" s="158">
        <f>SUM(I81:I84)</f>
        <v>149</v>
      </c>
      <c r="J80" s="189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</row>
    <row r="81" spans="1:28" ht="19.5" customHeight="1">
      <c r="A81" s="46" t="s">
        <v>297</v>
      </c>
      <c r="B81" s="155" t="s">
        <v>85</v>
      </c>
      <c r="C81" s="167"/>
      <c r="D81" s="46" t="s">
        <v>298</v>
      </c>
      <c r="E81" s="165"/>
      <c r="F81" s="56">
        <f t="shared" si="1"/>
        <v>0</v>
      </c>
      <c r="G81" s="196">
        <f t="shared" si="2"/>
        <v>0</v>
      </c>
      <c r="H81" s="163">
        <v>0</v>
      </c>
      <c r="I81" s="158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</row>
    <row r="82" spans="1:28" ht="19.5" customHeight="1">
      <c r="A82" s="46" t="s">
        <v>297</v>
      </c>
      <c r="B82" s="155" t="s">
        <v>106</v>
      </c>
      <c r="C82" s="167"/>
      <c r="D82" s="46" t="s">
        <v>299</v>
      </c>
      <c r="E82" s="165"/>
      <c r="F82" s="56">
        <f t="shared" si="1"/>
        <v>0</v>
      </c>
      <c r="G82" s="56">
        <f t="shared" si="2"/>
        <v>0</v>
      </c>
      <c r="H82" s="163">
        <v>0</v>
      </c>
      <c r="I82" s="158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</row>
    <row r="83" spans="1:28" ht="19.5" customHeight="1">
      <c r="A83" s="46" t="s">
        <v>297</v>
      </c>
      <c r="B83" s="155" t="s">
        <v>87</v>
      </c>
      <c r="C83" s="167"/>
      <c r="D83" s="46" t="s">
        <v>300</v>
      </c>
      <c r="E83" s="165"/>
      <c r="F83" s="56">
        <f t="shared" si="1"/>
        <v>144</v>
      </c>
      <c r="G83" s="59">
        <f t="shared" si="2"/>
        <v>144</v>
      </c>
      <c r="H83" s="163">
        <v>0</v>
      </c>
      <c r="I83" s="56">
        <v>144</v>
      </c>
      <c r="J83" s="183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</row>
    <row r="84" spans="1:28" ht="19.5" customHeight="1">
      <c r="A84" s="46" t="s">
        <v>297</v>
      </c>
      <c r="B84" s="155" t="s">
        <v>103</v>
      </c>
      <c r="C84" s="167"/>
      <c r="D84" s="46" t="s">
        <v>296</v>
      </c>
      <c r="E84" s="165"/>
      <c r="F84" s="56">
        <f t="shared" si="1"/>
        <v>5</v>
      </c>
      <c r="G84" s="59">
        <f t="shared" si="2"/>
        <v>5</v>
      </c>
      <c r="H84" s="163">
        <v>0</v>
      </c>
      <c r="I84" s="56">
        <v>5</v>
      </c>
      <c r="J84" s="183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</row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zoomScale="115" zoomScaleNormal="115" workbookViewId="0" topLeftCell="A1">
      <selection activeCell="F10" sqref="F10"/>
    </sheetView>
  </sheetViews>
  <sheetFormatPr defaultColWidth="9.16015625" defaultRowHeight="12.75" customHeight="1"/>
  <cols>
    <col min="1" max="1" width="5.5" style="99" customWidth="1"/>
    <col min="2" max="2" width="5.66015625" style="99" customWidth="1"/>
    <col min="3" max="3" width="5.5" style="99" customWidth="1"/>
    <col min="4" max="4" width="51.5" style="99" customWidth="1"/>
    <col min="5" max="6" width="14.66015625" style="99" customWidth="1"/>
    <col min="7" max="7" width="12.33203125" style="99" customWidth="1"/>
    <col min="8" max="8" width="13" style="99" customWidth="1"/>
    <col min="9" max="9" width="10.66015625" style="99" customWidth="1"/>
    <col min="10" max="10" width="9.16015625" style="99" hidden="1" customWidth="1"/>
    <col min="11" max="11" width="10.83203125" style="99" customWidth="1"/>
    <col min="12" max="14" width="10.66015625" style="99" customWidth="1"/>
    <col min="15" max="18" width="12.16015625" style="99" customWidth="1"/>
    <col min="19" max="21" width="10.66015625" style="99" customWidth="1"/>
    <col min="22" max="26" width="12.16015625" style="99" customWidth="1"/>
    <col min="27" max="28" width="10.66015625" style="99" customWidth="1"/>
    <col min="29" max="29" width="12.16015625" style="99" customWidth="1"/>
    <col min="30" max="30" width="9.83203125" style="99" customWidth="1"/>
    <col min="31" max="34" width="10.66015625" style="99" customWidth="1"/>
    <col min="35" max="39" width="9.16015625" style="99" customWidth="1"/>
    <col min="40" max="59" width="10.66015625" style="99" customWidth="1"/>
    <col min="60" max="60" width="9.16015625" style="99" customWidth="1"/>
    <col min="61" max="112" width="10.66015625" style="99" customWidth="1"/>
    <col min="113" max="16384" width="9.16015625" style="99" customWidth="1"/>
  </cols>
  <sheetData>
    <row r="1" spans="1:112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24"/>
      <c r="AE1" s="124"/>
      <c r="DH1" s="136" t="s">
        <v>301</v>
      </c>
    </row>
    <row r="2" spans="1:112" ht="19.5" customHeight="1">
      <c r="A2" s="102" t="s">
        <v>302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</row>
    <row r="3" spans="1:112" ht="19.5" customHeight="1">
      <c r="A3" s="103"/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37" t="s">
        <v>2</v>
      </c>
    </row>
    <row r="4" spans="1:112" ht="19.5" customHeight="1">
      <c r="A4" s="105" t="s">
        <v>52</v>
      </c>
      <c r="B4" s="105"/>
      <c r="C4" s="105"/>
      <c r="D4" s="105"/>
      <c r="E4" s="106" t="s">
        <v>53</v>
      </c>
      <c r="F4" s="107" t="s">
        <v>303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7" t="s">
        <v>304</v>
      </c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7" t="s">
        <v>259</v>
      </c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26"/>
      <c r="BH4" s="126"/>
      <c r="BI4" s="127" t="s">
        <v>272</v>
      </c>
      <c r="BJ4" s="127"/>
      <c r="BK4" s="127"/>
      <c r="BL4" s="127"/>
      <c r="BM4" s="130"/>
      <c r="BN4" s="126" t="s">
        <v>305</v>
      </c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31"/>
      <c r="BZ4" s="132"/>
      <c r="CA4" s="126" t="s">
        <v>306</v>
      </c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35" t="s">
        <v>307</v>
      </c>
      <c r="CS4" s="131"/>
      <c r="CT4" s="131"/>
      <c r="CU4" s="135" t="s">
        <v>248</v>
      </c>
      <c r="CV4" s="131"/>
      <c r="CW4" s="131"/>
      <c r="CX4" s="131"/>
      <c r="CY4" s="131"/>
      <c r="CZ4" s="131"/>
      <c r="DA4" s="135" t="s">
        <v>267</v>
      </c>
      <c r="DB4" s="131"/>
      <c r="DC4" s="131"/>
      <c r="DD4" s="126" t="s">
        <v>296</v>
      </c>
      <c r="DE4" s="126"/>
      <c r="DF4" s="126"/>
      <c r="DG4" s="126"/>
      <c r="DH4" s="126"/>
    </row>
    <row r="5" spans="1:112" ht="19.5" customHeight="1">
      <c r="A5" s="109" t="s">
        <v>63</v>
      </c>
      <c r="B5" s="109"/>
      <c r="C5" s="110"/>
      <c r="D5" s="111" t="s">
        <v>308</v>
      </c>
      <c r="E5" s="112"/>
      <c r="F5" s="113" t="s">
        <v>68</v>
      </c>
      <c r="G5" s="113" t="s">
        <v>309</v>
      </c>
      <c r="H5" s="113" t="s">
        <v>310</v>
      </c>
      <c r="I5" s="113" t="s">
        <v>311</v>
      </c>
      <c r="J5" s="113" t="s">
        <v>312</v>
      </c>
      <c r="K5" s="113" t="s">
        <v>313</v>
      </c>
      <c r="L5" s="113" t="s">
        <v>314</v>
      </c>
      <c r="M5" s="112" t="s">
        <v>315</v>
      </c>
      <c r="N5" s="112" t="s">
        <v>316</v>
      </c>
      <c r="O5" s="112" t="s">
        <v>317</v>
      </c>
      <c r="P5" s="112" t="s">
        <v>318</v>
      </c>
      <c r="Q5" s="112" t="s">
        <v>319</v>
      </c>
      <c r="R5" s="112" t="s">
        <v>320</v>
      </c>
      <c r="S5" s="112" t="s">
        <v>321</v>
      </c>
      <c r="T5" s="113" t="s">
        <v>68</v>
      </c>
      <c r="U5" s="113" t="s">
        <v>322</v>
      </c>
      <c r="V5" s="113" t="s">
        <v>323</v>
      </c>
      <c r="W5" s="113" t="s">
        <v>324</v>
      </c>
      <c r="X5" s="113" t="s">
        <v>325</v>
      </c>
      <c r="Y5" s="113" t="s">
        <v>326</v>
      </c>
      <c r="Z5" s="113" t="s">
        <v>327</v>
      </c>
      <c r="AA5" s="113" t="s">
        <v>328</v>
      </c>
      <c r="AB5" s="113" t="s">
        <v>329</v>
      </c>
      <c r="AC5" s="113" t="s">
        <v>330</v>
      </c>
      <c r="AD5" s="113" t="s">
        <v>331</v>
      </c>
      <c r="AE5" s="113" t="s">
        <v>332</v>
      </c>
      <c r="AF5" s="113" t="s">
        <v>333</v>
      </c>
      <c r="AG5" s="113" t="s">
        <v>334</v>
      </c>
      <c r="AH5" s="113" t="s">
        <v>335</v>
      </c>
      <c r="AI5" s="113" t="s">
        <v>336</v>
      </c>
      <c r="AJ5" s="113" t="s">
        <v>337</v>
      </c>
      <c r="AK5" s="113" t="s">
        <v>338</v>
      </c>
      <c r="AL5" s="113" t="s">
        <v>339</v>
      </c>
      <c r="AM5" s="113" t="s">
        <v>340</v>
      </c>
      <c r="AN5" s="113" t="s">
        <v>341</v>
      </c>
      <c r="AO5" s="113" t="s">
        <v>342</v>
      </c>
      <c r="AP5" s="113" t="s">
        <v>343</v>
      </c>
      <c r="AQ5" s="113" t="s">
        <v>344</v>
      </c>
      <c r="AR5" s="113" t="s">
        <v>345</v>
      </c>
      <c r="AS5" s="113" t="s">
        <v>346</v>
      </c>
      <c r="AT5" s="113" t="s">
        <v>347</v>
      </c>
      <c r="AU5" s="113" t="s">
        <v>348</v>
      </c>
      <c r="AV5" s="113" t="s">
        <v>68</v>
      </c>
      <c r="AW5" s="113" t="s">
        <v>349</v>
      </c>
      <c r="AX5" s="113" t="s">
        <v>350</v>
      </c>
      <c r="AY5" s="113" t="s">
        <v>351</v>
      </c>
      <c r="AZ5" s="113" t="s">
        <v>352</v>
      </c>
      <c r="BA5" s="113" t="s">
        <v>353</v>
      </c>
      <c r="BB5" s="113" t="s">
        <v>354</v>
      </c>
      <c r="BC5" s="113" t="s">
        <v>355</v>
      </c>
      <c r="BD5" s="113" t="s">
        <v>356</v>
      </c>
      <c r="BE5" s="113" t="s">
        <v>357</v>
      </c>
      <c r="BF5" s="128" t="s">
        <v>358</v>
      </c>
      <c r="BG5" s="112" t="s">
        <v>359</v>
      </c>
      <c r="BH5" s="112"/>
      <c r="BI5" s="106" t="s">
        <v>68</v>
      </c>
      <c r="BJ5" s="106" t="s">
        <v>360</v>
      </c>
      <c r="BK5" s="106" t="s">
        <v>361</v>
      </c>
      <c r="BL5" s="106" t="s">
        <v>362</v>
      </c>
      <c r="BM5" s="106" t="s">
        <v>363</v>
      </c>
      <c r="BN5" s="112" t="s">
        <v>68</v>
      </c>
      <c r="BO5" s="112" t="s">
        <v>364</v>
      </c>
      <c r="BP5" s="112" t="s">
        <v>365</v>
      </c>
      <c r="BQ5" s="112" t="s">
        <v>366</v>
      </c>
      <c r="BR5" s="112" t="s">
        <v>367</v>
      </c>
      <c r="BS5" s="112" t="s">
        <v>368</v>
      </c>
      <c r="BT5" s="112" t="s">
        <v>369</v>
      </c>
      <c r="BU5" s="112" t="s">
        <v>370</v>
      </c>
      <c r="BV5" s="112" t="s">
        <v>371</v>
      </c>
      <c r="BW5" s="112" t="s">
        <v>372</v>
      </c>
      <c r="BX5" s="133" t="s">
        <v>373</v>
      </c>
      <c r="BY5" s="133" t="s">
        <v>374</v>
      </c>
      <c r="BZ5" s="112" t="s">
        <v>375</v>
      </c>
      <c r="CA5" s="112" t="s">
        <v>68</v>
      </c>
      <c r="CB5" s="112" t="s">
        <v>364</v>
      </c>
      <c r="CC5" s="112" t="s">
        <v>365</v>
      </c>
      <c r="CD5" s="112" t="s">
        <v>366</v>
      </c>
      <c r="CE5" s="112" t="s">
        <v>367</v>
      </c>
      <c r="CF5" s="112" t="s">
        <v>368</v>
      </c>
      <c r="CG5" s="112" t="s">
        <v>369</v>
      </c>
      <c r="CH5" s="112" t="s">
        <v>370</v>
      </c>
      <c r="CI5" s="112" t="s">
        <v>376</v>
      </c>
      <c r="CJ5" s="112" t="s">
        <v>377</v>
      </c>
      <c r="CK5" s="112" t="s">
        <v>378</v>
      </c>
      <c r="CL5" s="112" t="s">
        <v>379</v>
      </c>
      <c r="CM5" s="112" t="s">
        <v>371</v>
      </c>
      <c r="CN5" s="112" t="s">
        <v>372</v>
      </c>
      <c r="CO5" s="133" t="s">
        <v>373</v>
      </c>
      <c r="CP5" s="133" t="s">
        <v>374</v>
      </c>
      <c r="CQ5" s="112" t="s">
        <v>380</v>
      </c>
      <c r="CR5" s="133" t="s">
        <v>68</v>
      </c>
      <c r="CS5" s="133" t="s">
        <v>381</v>
      </c>
      <c r="CT5" s="112" t="s">
        <v>382</v>
      </c>
      <c r="CU5" s="133" t="s">
        <v>68</v>
      </c>
      <c r="CV5" s="133" t="s">
        <v>381</v>
      </c>
      <c r="CW5" s="112" t="s">
        <v>383</v>
      </c>
      <c r="CX5" s="133" t="s">
        <v>384</v>
      </c>
      <c r="CY5" s="133" t="s">
        <v>385</v>
      </c>
      <c r="CZ5" s="106" t="s">
        <v>382</v>
      </c>
      <c r="DA5" s="133" t="s">
        <v>68</v>
      </c>
      <c r="DB5" s="133" t="s">
        <v>267</v>
      </c>
      <c r="DC5" s="133" t="s">
        <v>386</v>
      </c>
      <c r="DD5" s="112" t="s">
        <v>68</v>
      </c>
      <c r="DE5" s="112" t="s">
        <v>387</v>
      </c>
      <c r="DF5" s="112" t="s">
        <v>388</v>
      </c>
      <c r="DG5" s="138" t="s">
        <v>389</v>
      </c>
      <c r="DH5" s="112" t="s">
        <v>296</v>
      </c>
    </row>
    <row r="6" spans="1:112" ht="30.75" customHeight="1">
      <c r="A6" s="114" t="s">
        <v>71</v>
      </c>
      <c r="B6" s="115" t="s">
        <v>72</v>
      </c>
      <c r="C6" s="116" t="s">
        <v>73</v>
      </c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29"/>
      <c r="BG6" s="112"/>
      <c r="BH6" s="112"/>
      <c r="BI6" s="117"/>
      <c r="BJ6" s="117"/>
      <c r="BK6" s="117"/>
      <c r="BL6" s="117"/>
      <c r="BM6" s="11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34"/>
      <c r="BY6" s="134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34"/>
      <c r="CP6" s="134"/>
      <c r="CQ6" s="118"/>
      <c r="CR6" s="134"/>
      <c r="CS6" s="134"/>
      <c r="CT6" s="118"/>
      <c r="CU6" s="134"/>
      <c r="CV6" s="134"/>
      <c r="CW6" s="118"/>
      <c r="CX6" s="134"/>
      <c r="CY6" s="134"/>
      <c r="CZ6" s="117"/>
      <c r="DA6" s="134"/>
      <c r="DB6" s="134"/>
      <c r="DC6" s="134"/>
      <c r="DD6" s="112"/>
      <c r="DE6" s="112"/>
      <c r="DF6" s="112"/>
      <c r="DG6" s="138"/>
      <c r="DH6" s="112"/>
    </row>
    <row r="7" spans="1:112" s="98" customFormat="1" ht="12.75" customHeight="1">
      <c r="A7" s="117" t="s">
        <v>74</v>
      </c>
      <c r="B7" s="117" t="s">
        <v>74</v>
      </c>
      <c r="C7" s="117" t="s">
        <v>74</v>
      </c>
      <c r="D7" s="117" t="s">
        <v>74</v>
      </c>
      <c r="E7" s="117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  <c r="S7" s="117">
        <v>14</v>
      </c>
      <c r="T7" s="117">
        <v>15</v>
      </c>
      <c r="U7" s="117">
        <v>16</v>
      </c>
      <c r="V7" s="117">
        <v>17</v>
      </c>
      <c r="W7" s="117">
        <v>18</v>
      </c>
      <c r="X7" s="117">
        <v>19</v>
      </c>
      <c r="Y7" s="117">
        <v>20</v>
      </c>
      <c r="Z7" s="117">
        <v>21</v>
      </c>
      <c r="AA7" s="117">
        <v>22</v>
      </c>
      <c r="AB7" s="117">
        <v>23</v>
      </c>
      <c r="AC7" s="117">
        <v>24</v>
      </c>
      <c r="AD7" s="117">
        <v>25</v>
      </c>
      <c r="AE7" s="117">
        <v>26</v>
      </c>
      <c r="AF7" s="117">
        <v>27</v>
      </c>
      <c r="AG7" s="117">
        <v>28</v>
      </c>
      <c r="AH7" s="117">
        <v>29</v>
      </c>
      <c r="AI7" s="117">
        <v>30</v>
      </c>
      <c r="AJ7" s="117">
        <v>31</v>
      </c>
      <c r="AK7" s="117">
        <v>32</v>
      </c>
      <c r="AL7" s="117">
        <v>33</v>
      </c>
      <c r="AM7" s="117">
        <v>34</v>
      </c>
      <c r="AN7" s="117">
        <v>35</v>
      </c>
      <c r="AO7" s="117">
        <v>36</v>
      </c>
      <c r="AP7" s="117">
        <v>37</v>
      </c>
      <c r="AQ7" s="117">
        <v>38</v>
      </c>
      <c r="AR7" s="117">
        <v>39</v>
      </c>
      <c r="AS7" s="117">
        <v>40</v>
      </c>
      <c r="AT7" s="117">
        <v>41</v>
      </c>
      <c r="AU7" s="117">
        <v>42</v>
      </c>
      <c r="AV7" s="117">
        <v>43</v>
      </c>
      <c r="AW7" s="117">
        <v>44</v>
      </c>
      <c r="AX7" s="117">
        <v>45</v>
      </c>
      <c r="AY7" s="117">
        <v>46</v>
      </c>
      <c r="AZ7" s="117">
        <v>47</v>
      </c>
      <c r="BA7" s="117">
        <v>48</v>
      </c>
      <c r="BB7" s="117">
        <v>49</v>
      </c>
      <c r="BC7" s="117">
        <v>50</v>
      </c>
      <c r="BD7" s="117">
        <v>51</v>
      </c>
      <c r="BE7" s="117">
        <v>52</v>
      </c>
      <c r="BF7" s="117">
        <v>53</v>
      </c>
      <c r="BG7" s="117">
        <v>54</v>
      </c>
      <c r="BH7" s="117">
        <v>55</v>
      </c>
      <c r="BI7" s="117">
        <v>56</v>
      </c>
      <c r="BJ7" s="117">
        <v>57</v>
      </c>
      <c r="BK7" s="117">
        <v>58</v>
      </c>
      <c r="BL7" s="117">
        <v>59</v>
      </c>
      <c r="BM7" s="117">
        <v>60</v>
      </c>
      <c r="BN7" s="117">
        <v>61</v>
      </c>
      <c r="BO7" s="117">
        <v>62</v>
      </c>
      <c r="BP7" s="117">
        <v>63</v>
      </c>
      <c r="BQ7" s="117">
        <v>64</v>
      </c>
      <c r="BR7" s="117">
        <v>65</v>
      </c>
      <c r="BS7" s="117">
        <v>66</v>
      </c>
      <c r="BT7" s="117">
        <v>67</v>
      </c>
      <c r="BU7" s="117">
        <v>68</v>
      </c>
      <c r="BV7" s="117">
        <v>69</v>
      </c>
      <c r="BW7" s="117">
        <v>70</v>
      </c>
      <c r="BX7" s="117">
        <v>71</v>
      </c>
      <c r="BY7" s="117">
        <v>72</v>
      </c>
      <c r="BZ7" s="117">
        <v>73</v>
      </c>
      <c r="CA7" s="117">
        <v>74</v>
      </c>
      <c r="CB7" s="117">
        <v>75</v>
      </c>
      <c r="CC7" s="117">
        <v>76</v>
      </c>
      <c r="CD7" s="117">
        <v>77</v>
      </c>
      <c r="CE7" s="117">
        <v>78</v>
      </c>
      <c r="CF7" s="117">
        <v>79</v>
      </c>
      <c r="CG7" s="117">
        <v>80</v>
      </c>
      <c r="CH7" s="117">
        <v>81</v>
      </c>
      <c r="CI7" s="117">
        <v>82</v>
      </c>
      <c r="CJ7" s="117">
        <v>83</v>
      </c>
      <c r="CK7" s="117">
        <v>84</v>
      </c>
      <c r="CL7" s="117">
        <v>85</v>
      </c>
      <c r="CM7" s="117">
        <v>86</v>
      </c>
      <c r="CN7" s="117">
        <v>87</v>
      </c>
      <c r="CO7" s="117">
        <v>88</v>
      </c>
      <c r="CP7" s="117">
        <v>89</v>
      </c>
      <c r="CQ7" s="117">
        <v>90</v>
      </c>
      <c r="CR7" s="117">
        <v>91</v>
      </c>
      <c r="CS7" s="117">
        <v>92</v>
      </c>
      <c r="CT7" s="117">
        <v>93</v>
      </c>
      <c r="CU7" s="117">
        <v>94</v>
      </c>
      <c r="CV7" s="117">
        <v>95</v>
      </c>
      <c r="CW7" s="117">
        <v>96</v>
      </c>
      <c r="CX7" s="117">
        <v>97</v>
      </c>
      <c r="CY7" s="117">
        <v>98</v>
      </c>
      <c r="CZ7" s="117">
        <v>99</v>
      </c>
      <c r="DA7" s="117">
        <v>100</v>
      </c>
      <c r="DB7" s="117">
        <v>101</v>
      </c>
      <c r="DC7" s="117">
        <v>102</v>
      </c>
      <c r="DD7" s="118">
        <v>103</v>
      </c>
      <c r="DE7" s="118">
        <v>104</v>
      </c>
      <c r="DF7" s="118">
        <v>105</v>
      </c>
      <c r="DG7" s="118">
        <v>106</v>
      </c>
      <c r="DH7" s="118">
        <v>107</v>
      </c>
    </row>
    <row r="8" spans="1:112" ht="19.5" customHeight="1">
      <c r="A8" s="119"/>
      <c r="B8" s="119"/>
      <c r="C8" s="119"/>
      <c r="D8" s="120" t="s">
        <v>53</v>
      </c>
      <c r="E8" s="121">
        <f>F8+T8+AV8+CA8+DD8</f>
        <v>1130.4585000000002</v>
      </c>
      <c r="F8" s="121">
        <f>SUM(G8:S8)</f>
        <v>347.7144</v>
      </c>
      <c r="G8" s="121">
        <f>SUM(G9:G37)</f>
        <v>88.9896</v>
      </c>
      <c r="H8" s="121">
        <f aca="true" t="shared" si="0" ref="H8:S8">SUM(H9:H37)</f>
        <v>48.8076</v>
      </c>
      <c r="I8" s="121">
        <f t="shared" si="0"/>
        <v>4.235</v>
      </c>
      <c r="J8" s="121">
        <f t="shared" si="0"/>
        <v>0</v>
      </c>
      <c r="K8" s="121">
        <f t="shared" si="0"/>
        <v>28.633200000000002</v>
      </c>
      <c r="L8" s="121">
        <f t="shared" si="0"/>
        <v>26.1766</v>
      </c>
      <c r="M8" s="121">
        <f t="shared" si="0"/>
        <v>0</v>
      </c>
      <c r="N8" s="121">
        <f t="shared" si="0"/>
        <v>14.2781</v>
      </c>
      <c r="O8" s="121">
        <f t="shared" si="0"/>
        <v>0</v>
      </c>
      <c r="P8" s="121">
        <f t="shared" si="0"/>
        <v>1.0032</v>
      </c>
      <c r="Q8" s="121">
        <f t="shared" si="0"/>
        <v>32.0419</v>
      </c>
      <c r="R8" s="121">
        <f t="shared" si="0"/>
        <v>0</v>
      </c>
      <c r="S8" s="121">
        <f t="shared" si="0"/>
        <v>103.5492</v>
      </c>
      <c r="T8" s="121">
        <f>SUM(U8:AU8)</f>
        <v>95.33690000000001</v>
      </c>
      <c r="U8" s="121">
        <f>SUM(U9:U37)</f>
        <v>8.5</v>
      </c>
      <c r="V8" s="121">
        <f aca="true" t="shared" si="1" ref="V8:AU8">SUM(V9:V37)</f>
        <v>0</v>
      </c>
      <c r="W8" s="121">
        <f t="shared" si="1"/>
        <v>0</v>
      </c>
      <c r="X8" s="121">
        <f t="shared" si="1"/>
        <v>0</v>
      </c>
      <c r="Y8" s="121">
        <f t="shared" si="1"/>
        <v>3</v>
      </c>
      <c r="Z8" s="121">
        <f t="shared" si="1"/>
        <v>3.704</v>
      </c>
      <c r="AA8" s="121">
        <f t="shared" si="1"/>
        <v>2.5</v>
      </c>
      <c r="AB8" s="121">
        <f t="shared" si="1"/>
        <v>0</v>
      </c>
      <c r="AC8" s="121">
        <f t="shared" si="1"/>
        <v>0</v>
      </c>
      <c r="AD8" s="121">
        <f t="shared" si="1"/>
        <v>11.300000000000002</v>
      </c>
      <c r="AE8" s="121">
        <f t="shared" si="1"/>
        <v>0</v>
      </c>
      <c r="AF8" s="121">
        <f t="shared" si="1"/>
        <v>1.5</v>
      </c>
      <c r="AG8" s="121">
        <f t="shared" si="1"/>
        <v>0</v>
      </c>
      <c r="AH8" s="121">
        <f t="shared" si="1"/>
        <v>1</v>
      </c>
      <c r="AI8" s="121">
        <f t="shared" si="1"/>
        <v>3</v>
      </c>
      <c r="AJ8" s="121">
        <f t="shared" si="1"/>
        <v>3</v>
      </c>
      <c r="AK8" s="121">
        <f t="shared" si="1"/>
        <v>0</v>
      </c>
      <c r="AL8" s="121">
        <f t="shared" si="1"/>
        <v>0</v>
      </c>
      <c r="AM8" s="121">
        <f t="shared" si="1"/>
        <v>0</v>
      </c>
      <c r="AN8" s="121">
        <f t="shared" si="1"/>
        <v>14.9424</v>
      </c>
      <c r="AO8" s="121">
        <f t="shared" si="1"/>
        <v>1</v>
      </c>
      <c r="AP8" s="121">
        <f t="shared" si="1"/>
        <v>1.636</v>
      </c>
      <c r="AQ8" s="121">
        <f t="shared" si="1"/>
        <v>3.1145</v>
      </c>
      <c r="AR8" s="121">
        <f t="shared" si="1"/>
        <v>0</v>
      </c>
      <c r="AS8" s="121">
        <f t="shared" si="1"/>
        <v>15.44</v>
      </c>
      <c r="AT8" s="121">
        <f t="shared" si="1"/>
        <v>0</v>
      </c>
      <c r="AU8" s="121">
        <f t="shared" si="1"/>
        <v>21.7</v>
      </c>
      <c r="AV8" s="121">
        <f>SUM(AW8:BG8)</f>
        <v>485.40720000000005</v>
      </c>
      <c r="AW8" s="121">
        <f>SUM(AW9:AW37)</f>
        <v>0</v>
      </c>
      <c r="AX8" s="121">
        <f aca="true" t="shared" si="2" ref="AX8:BH8">SUM(AX9:AX37)</f>
        <v>0</v>
      </c>
      <c r="AY8" s="121">
        <f t="shared" si="2"/>
        <v>0</v>
      </c>
      <c r="AZ8" s="121">
        <f t="shared" si="2"/>
        <v>0</v>
      </c>
      <c r="BA8" s="121">
        <f t="shared" si="2"/>
        <v>485.16720000000004</v>
      </c>
      <c r="BB8" s="121">
        <f t="shared" si="2"/>
        <v>0</v>
      </c>
      <c r="BC8" s="121">
        <f t="shared" si="2"/>
        <v>0</v>
      </c>
      <c r="BD8" s="121">
        <f t="shared" si="2"/>
        <v>0</v>
      </c>
      <c r="BE8" s="121">
        <f t="shared" si="2"/>
        <v>0</v>
      </c>
      <c r="BF8" s="121">
        <f t="shared" si="2"/>
        <v>0</v>
      </c>
      <c r="BG8" s="121">
        <f t="shared" si="2"/>
        <v>0.24</v>
      </c>
      <c r="BH8" s="121">
        <f t="shared" si="2"/>
        <v>0</v>
      </c>
      <c r="BI8" s="121">
        <f>SUM(BJ8:BM8)</f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f>SUM(BO8:BZ8)</f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f>SUM(CB8:CQ8)</f>
        <v>53</v>
      </c>
      <c r="CB8" s="121">
        <f>SUM(CB9:CB37)</f>
        <v>0</v>
      </c>
      <c r="CC8" s="121">
        <f aca="true" t="shared" si="3" ref="CC8:CQ8">SUM(CC9:CC37)</f>
        <v>3</v>
      </c>
      <c r="CD8" s="121">
        <f t="shared" si="3"/>
        <v>0</v>
      </c>
      <c r="CE8" s="121">
        <f t="shared" si="3"/>
        <v>50</v>
      </c>
      <c r="CF8" s="121">
        <f t="shared" si="3"/>
        <v>0</v>
      </c>
      <c r="CG8" s="121">
        <f t="shared" si="3"/>
        <v>0</v>
      </c>
      <c r="CH8" s="121">
        <f t="shared" si="3"/>
        <v>0</v>
      </c>
      <c r="CI8" s="121">
        <f t="shared" si="3"/>
        <v>0</v>
      </c>
      <c r="CJ8" s="121">
        <f t="shared" si="3"/>
        <v>0</v>
      </c>
      <c r="CK8" s="121">
        <f t="shared" si="3"/>
        <v>0</v>
      </c>
      <c r="CL8" s="121">
        <f t="shared" si="3"/>
        <v>0</v>
      </c>
      <c r="CM8" s="121">
        <f t="shared" si="3"/>
        <v>0</v>
      </c>
      <c r="CN8" s="121">
        <f t="shared" si="3"/>
        <v>0</v>
      </c>
      <c r="CO8" s="121">
        <f t="shared" si="3"/>
        <v>0</v>
      </c>
      <c r="CP8" s="121">
        <f t="shared" si="3"/>
        <v>0</v>
      </c>
      <c r="CQ8" s="121">
        <f t="shared" si="3"/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f>SUM(DE8:DH8)</f>
        <v>149</v>
      </c>
      <c r="DE8" s="121">
        <f>SUM(DE9:DE37)</f>
        <v>0</v>
      </c>
      <c r="DF8" s="121">
        <f>SUM(DF9:DF37)</f>
        <v>0</v>
      </c>
      <c r="DG8" s="121">
        <f>SUM(DG9:DG37)</f>
        <v>144</v>
      </c>
      <c r="DH8" s="122">
        <f>SUM(DH9:DH37)</f>
        <v>5</v>
      </c>
    </row>
    <row r="9" spans="1:112" ht="19.5" customHeight="1">
      <c r="A9" s="119" t="s">
        <v>119</v>
      </c>
      <c r="B9" s="119" t="s">
        <v>103</v>
      </c>
      <c r="C9" s="119" t="s">
        <v>78</v>
      </c>
      <c r="D9" s="120" t="s">
        <v>296</v>
      </c>
      <c r="E9" s="121">
        <f>F9+T9+AV9+CA9+DD9</f>
        <v>36</v>
      </c>
      <c r="F9" s="121">
        <f aca="true" t="shared" si="4" ref="F9:F37">SUM(G9:S9)</f>
        <v>0</v>
      </c>
      <c r="G9" s="121">
        <v>0</v>
      </c>
      <c r="H9" s="121">
        <v>0</v>
      </c>
      <c r="I9" s="122">
        <v>0</v>
      </c>
      <c r="J9" s="123"/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f aca="true" t="shared" si="5" ref="T9:T37">SUM(U9:AU9)</f>
        <v>1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1</v>
      </c>
      <c r="AE9" s="121">
        <v>0</v>
      </c>
      <c r="AF9" s="121">
        <v>0</v>
      </c>
      <c r="AG9" s="121">
        <v>0</v>
      </c>
      <c r="AH9" s="122">
        <v>0</v>
      </c>
      <c r="AI9" s="125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f aca="true" t="shared" si="6" ref="AV9:AV37">SUM(AW9:BG9)</f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f aca="true" t="shared" si="7" ref="BI9:BI37">SUM(BJ9:BM9)</f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f aca="true" t="shared" si="8" ref="BN9:BN37">SUM(BO9:BZ9)</f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f aca="true" t="shared" si="9" ref="CA9:CA37">SUM(CB9:CQ9)</f>
        <v>30</v>
      </c>
      <c r="CB9" s="121">
        <v>0</v>
      </c>
      <c r="CC9" s="121">
        <v>0</v>
      </c>
      <c r="CD9" s="121">
        <v>0</v>
      </c>
      <c r="CE9" s="121">
        <v>30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f aca="true" t="shared" si="10" ref="DD9:DD37">SUM(DE9:DH9)</f>
        <v>5</v>
      </c>
      <c r="DE9" s="121">
        <v>0</v>
      </c>
      <c r="DF9" s="121">
        <v>0</v>
      </c>
      <c r="DG9" s="121">
        <v>0</v>
      </c>
      <c r="DH9" s="122">
        <v>5</v>
      </c>
    </row>
    <row r="10" spans="1:112" ht="19.5" customHeight="1">
      <c r="A10" s="119" t="s">
        <v>99</v>
      </c>
      <c r="B10" s="119" t="s">
        <v>103</v>
      </c>
      <c r="C10" s="119" t="s">
        <v>78</v>
      </c>
      <c r="D10" s="120" t="s">
        <v>390</v>
      </c>
      <c r="E10" s="121">
        <f aca="true" t="shared" si="11" ref="E9:E37">F10+T10+AV10+CA10+DD10</f>
        <v>1.0032</v>
      </c>
      <c r="F10" s="121">
        <f t="shared" si="4"/>
        <v>1.0032</v>
      </c>
      <c r="G10" s="121">
        <v>0</v>
      </c>
      <c r="H10" s="121">
        <v>0</v>
      </c>
      <c r="I10" s="122">
        <v>0</v>
      </c>
      <c r="J10" s="121"/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1.0032</v>
      </c>
      <c r="Q10" s="121">
        <v>0</v>
      </c>
      <c r="R10" s="121">
        <v>0</v>
      </c>
      <c r="S10" s="121">
        <v>0</v>
      </c>
      <c r="T10" s="121">
        <f t="shared" si="5"/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2">
        <v>0</v>
      </c>
      <c r="AI10" s="125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f t="shared" si="6"/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f t="shared" si="7"/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f t="shared" si="8"/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f t="shared" si="9"/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f t="shared" si="10"/>
        <v>0</v>
      </c>
      <c r="DE10" s="121">
        <v>0</v>
      </c>
      <c r="DF10" s="121">
        <v>0</v>
      </c>
      <c r="DG10" s="121">
        <v>0</v>
      </c>
      <c r="DH10" s="122">
        <v>0</v>
      </c>
    </row>
    <row r="11" spans="1:112" ht="19.5" customHeight="1">
      <c r="A11" s="119" t="s">
        <v>77</v>
      </c>
      <c r="B11" s="119" t="s">
        <v>97</v>
      </c>
      <c r="C11" s="119" t="s">
        <v>79</v>
      </c>
      <c r="D11" s="120" t="s">
        <v>391</v>
      </c>
      <c r="E11" s="121">
        <f t="shared" si="11"/>
        <v>1.7</v>
      </c>
      <c r="F11" s="121">
        <f t="shared" si="4"/>
        <v>0</v>
      </c>
      <c r="G11" s="121">
        <v>0</v>
      </c>
      <c r="H11" s="121">
        <v>0</v>
      </c>
      <c r="I11" s="122">
        <v>0</v>
      </c>
      <c r="J11" s="121"/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f t="shared" si="5"/>
        <v>1.7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1.7</v>
      </c>
      <c r="AE11" s="121">
        <v>0</v>
      </c>
      <c r="AF11" s="121">
        <v>0</v>
      </c>
      <c r="AG11" s="121">
        <v>0</v>
      </c>
      <c r="AH11" s="122">
        <v>0</v>
      </c>
      <c r="AI11" s="125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f t="shared" si="6"/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f t="shared" si="7"/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f t="shared" si="8"/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f t="shared" si="9"/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f t="shared" si="10"/>
        <v>0</v>
      </c>
      <c r="DE11" s="121">
        <v>0</v>
      </c>
      <c r="DF11" s="121">
        <v>0</v>
      </c>
      <c r="DG11" s="121">
        <v>0</v>
      </c>
      <c r="DH11" s="122">
        <v>0</v>
      </c>
    </row>
    <row r="12" spans="1:112" ht="19.5" customHeight="1">
      <c r="A12" s="119" t="s">
        <v>77</v>
      </c>
      <c r="B12" s="119" t="s">
        <v>95</v>
      </c>
      <c r="C12" s="119" t="s">
        <v>79</v>
      </c>
      <c r="D12" s="120" t="s">
        <v>392</v>
      </c>
      <c r="E12" s="121">
        <f t="shared" si="11"/>
        <v>3.7</v>
      </c>
      <c r="F12" s="121">
        <f t="shared" si="4"/>
        <v>0</v>
      </c>
      <c r="G12" s="121">
        <v>0</v>
      </c>
      <c r="H12" s="121">
        <v>0</v>
      </c>
      <c r="I12" s="122">
        <v>0</v>
      </c>
      <c r="J12" s="121"/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f t="shared" si="5"/>
        <v>3.7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1.5</v>
      </c>
      <c r="AE12" s="121">
        <v>0</v>
      </c>
      <c r="AF12" s="121">
        <v>0</v>
      </c>
      <c r="AG12" s="121">
        <v>0</v>
      </c>
      <c r="AH12" s="122">
        <v>0</v>
      </c>
      <c r="AI12" s="125">
        <v>1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1.2</v>
      </c>
      <c r="AV12" s="121">
        <f t="shared" si="6"/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f t="shared" si="7"/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f t="shared" si="8"/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f t="shared" si="9"/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f t="shared" si="10"/>
        <v>0</v>
      </c>
      <c r="DE12" s="121">
        <v>0</v>
      </c>
      <c r="DF12" s="121">
        <v>0</v>
      </c>
      <c r="DG12" s="121">
        <v>0</v>
      </c>
      <c r="DH12" s="122">
        <v>0</v>
      </c>
    </row>
    <row r="13" spans="1:112" ht="19.5" customHeight="1">
      <c r="A13" s="119" t="s">
        <v>77</v>
      </c>
      <c r="B13" s="119" t="s">
        <v>93</v>
      </c>
      <c r="C13" s="119" t="s">
        <v>79</v>
      </c>
      <c r="D13" s="120" t="s">
        <v>393</v>
      </c>
      <c r="E13" s="121">
        <f t="shared" si="11"/>
        <v>1.5</v>
      </c>
      <c r="F13" s="121">
        <f t="shared" si="4"/>
        <v>0</v>
      </c>
      <c r="G13" s="121">
        <v>0</v>
      </c>
      <c r="H13" s="121">
        <v>0</v>
      </c>
      <c r="I13" s="122">
        <v>0</v>
      </c>
      <c r="J13" s="121"/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f t="shared" si="5"/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2">
        <v>0</v>
      </c>
      <c r="AI13" s="125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f t="shared" si="6"/>
        <v>1.5</v>
      </c>
      <c r="AW13" s="121">
        <v>0</v>
      </c>
      <c r="AX13" s="121">
        <v>0</v>
      </c>
      <c r="AY13" s="121">
        <v>0</v>
      </c>
      <c r="AZ13" s="121">
        <v>0</v>
      </c>
      <c r="BA13" s="121">
        <v>1.5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f t="shared" si="7"/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f t="shared" si="8"/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f t="shared" si="9"/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f t="shared" si="10"/>
        <v>0</v>
      </c>
      <c r="DE13" s="121">
        <v>0</v>
      </c>
      <c r="DF13" s="121">
        <v>0</v>
      </c>
      <c r="DG13" s="121">
        <v>0</v>
      </c>
      <c r="DH13" s="122">
        <v>0</v>
      </c>
    </row>
    <row r="14" spans="1:112" ht="19.5" customHeight="1">
      <c r="A14" s="119" t="s">
        <v>105</v>
      </c>
      <c r="B14" s="119" t="s">
        <v>93</v>
      </c>
      <c r="C14" s="119" t="s">
        <v>78</v>
      </c>
      <c r="D14" s="120" t="s">
        <v>394</v>
      </c>
      <c r="E14" s="121">
        <f t="shared" si="11"/>
        <v>9.3537</v>
      </c>
      <c r="F14" s="121">
        <f t="shared" si="4"/>
        <v>9.3537</v>
      </c>
      <c r="G14" s="121">
        <v>0</v>
      </c>
      <c r="H14" s="121">
        <v>0</v>
      </c>
      <c r="I14" s="122">
        <v>0</v>
      </c>
      <c r="J14" s="121"/>
      <c r="K14" s="121">
        <v>0</v>
      </c>
      <c r="L14" s="121">
        <v>0</v>
      </c>
      <c r="M14" s="121">
        <v>0</v>
      </c>
      <c r="N14" s="121">
        <v>9.3537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f t="shared" si="5"/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2">
        <v>0</v>
      </c>
      <c r="AI14" s="125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f t="shared" si="6"/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f t="shared" si="7"/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f t="shared" si="8"/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f t="shared" si="9"/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f t="shared" si="10"/>
        <v>0</v>
      </c>
      <c r="DE14" s="121">
        <v>0</v>
      </c>
      <c r="DF14" s="121">
        <v>0</v>
      </c>
      <c r="DG14" s="121">
        <v>0</v>
      </c>
      <c r="DH14" s="122">
        <v>0</v>
      </c>
    </row>
    <row r="15" spans="1:112" ht="19.5" customHeight="1">
      <c r="A15" s="119" t="s">
        <v>105</v>
      </c>
      <c r="B15" s="119" t="s">
        <v>93</v>
      </c>
      <c r="C15" s="119" t="s">
        <v>79</v>
      </c>
      <c r="D15" s="120" t="s">
        <v>395</v>
      </c>
      <c r="E15" s="121">
        <f t="shared" si="11"/>
        <v>4.9244</v>
      </c>
      <c r="F15" s="121">
        <f t="shared" si="4"/>
        <v>4.9244</v>
      </c>
      <c r="G15" s="121">
        <v>0</v>
      </c>
      <c r="H15" s="121">
        <v>0</v>
      </c>
      <c r="I15" s="122">
        <v>0</v>
      </c>
      <c r="J15" s="121"/>
      <c r="K15" s="121">
        <v>0</v>
      </c>
      <c r="L15" s="121">
        <v>0</v>
      </c>
      <c r="M15" s="121">
        <v>0</v>
      </c>
      <c r="N15" s="121">
        <v>4.9244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f t="shared" si="5"/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2">
        <v>0</v>
      </c>
      <c r="AI15" s="125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f t="shared" si="6"/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f t="shared" si="7"/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f t="shared" si="8"/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f t="shared" si="9"/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f t="shared" si="10"/>
        <v>0</v>
      </c>
      <c r="DE15" s="121">
        <v>0</v>
      </c>
      <c r="DF15" s="121">
        <v>0</v>
      </c>
      <c r="DG15" s="121">
        <v>0</v>
      </c>
      <c r="DH15" s="122">
        <v>0</v>
      </c>
    </row>
    <row r="16" spans="1:112" ht="19.5" customHeight="1">
      <c r="A16" s="119" t="s">
        <v>99</v>
      </c>
      <c r="B16" s="119" t="s">
        <v>93</v>
      </c>
      <c r="C16" s="119" t="s">
        <v>103</v>
      </c>
      <c r="D16" s="120" t="s">
        <v>396</v>
      </c>
      <c r="E16" s="121">
        <f t="shared" si="11"/>
        <v>1.1</v>
      </c>
      <c r="F16" s="121">
        <f t="shared" si="4"/>
        <v>0</v>
      </c>
      <c r="G16" s="121">
        <v>0</v>
      </c>
      <c r="H16" s="121">
        <v>0</v>
      </c>
      <c r="I16" s="122">
        <v>0</v>
      </c>
      <c r="J16" s="121"/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f t="shared" si="5"/>
        <v>0.5</v>
      </c>
      <c r="U16" s="121">
        <v>0.5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2">
        <v>0</v>
      </c>
      <c r="AI16" s="125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f t="shared" si="6"/>
        <v>0.6</v>
      </c>
      <c r="AW16" s="121">
        <v>0</v>
      </c>
      <c r="AX16" s="121">
        <v>0</v>
      </c>
      <c r="AY16" s="121">
        <v>0</v>
      </c>
      <c r="AZ16" s="121">
        <v>0</v>
      </c>
      <c r="BA16" s="121">
        <v>0.6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f t="shared" si="7"/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f t="shared" si="8"/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f t="shared" si="9"/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f t="shared" si="10"/>
        <v>0</v>
      </c>
      <c r="DE16" s="121">
        <v>0</v>
      </c>
      <c r="DF16" s="121">
        <v>0</v>
      </c>
      <c r="DG16" s="121">
        <v>0</v>
      </c>
      <c r="DH16" s="122">
        <v>0</v>
      </c>
    </row>
    <row r="17" spans="1:112" ht="19.5" customHeight="1">
      <c r="A17" s="119" t="s">
        <v>99</v>
      </c>
      <c r="B17" s="119" t="s">
        <v>87</v>
      </c>
      <c r="C17" s="119" t="s">
        <v>78</v>
      </c>
      <c r="D17" s="120" t="s">
        <v>397</v>
      </c>
      <c r="E17" s="121">
        <f t="shared" si="11"/>
        <v>3.9432</v>
      </c>
      <c r="F17" s="121">
        <f t="shared" si="4"/>
        <v>0</v>
      </c>
      <c r="G17" s="121">
        <v>0</v>
      </c>
      <c r="H17" s="121">
        <v>0</v>
      </c>
      <c r="I17" s="122">
        <v>0</v>
      </c>
      <c r="J17" s="121"/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f t="shared" si="5"/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2">
        <v>0</v>
      </c>
      <c r="AI17" s="125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f t="shared" si="6"/>
        <v>3.9432</v>
      </c>
      <c r="AW17" s="121">
        <v>0</v>
      </c>
      <c r="AX17" s="121">
        <v>0</v>
      </c>
      <c r="AY17" s="121">
        <v>0</v>
      </c>
      <c r="AZ17" s="121">
        <v>0</v>
      </c>
      <c r="BA17" s="121">
        <v>3.9432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f t="shared" si="7"/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f t="shared" si="8"/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f t="shared" si="9"/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f t="shared" si="10"/>
        <v>0</v>
      </c>
      <c r="DE17" s="121">
        <v>0</v>
      </c>
      <c r="DF17" s="121">
        <v>0</v>
      </c>
      <c r="DG17" s="121">
        <v>0</v>
      </c>
      <c r="DH17" s="122">
        <v>0</v>
      </c>
    </row>
    <row r="18" spans="1:112" ht="19.5" customHeight="1">
      <c r="A18" s="119" t="s">
        <v>77</v>
      </c>
      <c r="B18" s="119" t="s">
        <v>87</v>
      </c>
      <c r="C18" s="119" t="s">
        <v>90</v>
      </c>
      <c r="D18" s="120" t="s">
        <v>398</v>
      </c>
      <c r="E18" s="121">
        <f t="shared" si="11"/>
        <v>1.5</v>
      </c>
      <c r="F18" s="121">
        <f t="shared" si="4"/>
        <v>0</v>
      </c>
      <c r="G18" s="121">
        <v>0</v>
      </c>
      <c r="H18" s="121">
        <v>0</v>
      </c>
      <c r="I18" s="122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f t="shared" si="5"/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2">
        <v>0</v>
      </c>
      <c r="AI18" s="125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f t="shared" si="6"/>
        <v>1.5</v>
      </c>
      <c r="AW18" s="121">
        <v>0</v>
      </c>
      <c r="AX18" s="121">
        <v>0</v>
      </c>
      <c r="AY18" s="121">
        <v>0</v>
      </c>
      <c r="AZ18" s="121">
        <v>0</v>
      </c>
      <c r="BA18" s="121">
        <v>1.5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f t="shared" si="7"/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f t="shared" si="8"/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f t="shared" si="9"/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f t="shared" si="10"/>
        <v>0</v>
      </c>
      <c r="DE18" s="121">
        <v>0</v>
      </c>
      <c r="DF18" s="121">
        <v>0</v>
      </c>
      <c r="DG18" s="121">
        <v>0</v>
      </c>
      <c r="DH18" s="122">
        <v>0</v>
      </c>
    </row>
    <row r="19" spans="1:112" ht="19.5" customHeight="1">
      <c r="A19" s="119" t="s">
        <v>105</v>
      </c>
      <c r="B19" s="119" t="s">
        <v>106</v>
      </c>
      <c r="C19" s="119" t="s">
        <v>103</v>
      </c>
      <c r="D19" s="120" t="s">
        <v>399</v>
      </c>
      <c r="E19" s="121">
        <f t="shared" si="11"/>
        <v>5.3808</v>
      </c>
      <c r="F19" s="121">
        <f t="shared" si="4"/>
        <v>5.3808</v>
      </c>
      <c r="G19" s="121">
        <v>0</v>
      </c>
      <c r="H19" s="121">
        <v>0</v>
      </c>
      <c r="I19" s="122">
        <v>0</v>
      </c>
      <c r="K19" s="121">
        <v>5.3808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f t="shared" si="5"/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2">
        <v>0</v>
      </c>
      <c r="AI19" s="125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f t="shared" si="6"/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f t="shared" si="7"/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f t="shared" si="8"/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f t="shared" si="9"/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f t="shared" si="10"/>
        <v>0</v>
      </c>
      <c r="DE19" s="121">
        <v>0</v>
      </c>
      <c r="DF19" s="121">
        <v>0</v>
      </c>
      <c r="DG19" s="121">
        <v>0</v>
      </c>
      <c r="DH19" s="122">
        <v>0</v>
      </c>
    </row>
    <row r="20" spans="1:112" ht="19.5" customHeight="1">
      <c r="A20" s="119" t="s">
        <v>105</v>
      </c>
      <c r="B20" s="119" t="s">
        <v>106</v>
      </c>
      <c r="C20" s="119" t="s">
        <v>107</v>
      </c>
      <c r="D20" s="120" t="s">
        <v>400</v>
      </c>
      <c r="E20" s="121">
        <f t="shared" si="11"/>
        <v>0.4</v>
      </c>
      <c r="F20" s="121">
        <f t="shared" si="4"/>
        <v>0</v>
      </c>
      <c r="G20" s="121">
        <v>0</v>
      </c>
      <c r="H20" s="121">
        <v>0</v>
      </c>
      <c r="I20" s="122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f t="shared" si="5"/>
        <v>0.4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0.4</v>
      </c>
      <c r="AE20" s="121">
        <v>0</v>
      </c>
      <c r="AF20" s="121">
        <v>0</v>
      </c>
      <c r="AG20" s="121">
        <v>0</v>
      </c>
      <c r="AH20" s="122">
        <v>0</v>
      </c>
      <c r="AI20" s="125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f t="shared" si="6"/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21">
        <f t="shared" si="7"/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f t="shared" si="8"/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f t="shared" si="9"/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f t="shared" si="10"/>
        <v>0</v>
      </c>
      <c r="DE20" s="121">
        <v>0</v>
      </c>
      <c r="DF20" s="121">
        <v>0</v>
      </c>
      <c r="DG20" s="121">
        <v>0</v>
      </c>
      <c r="DH20" s="122">
        <v>0</v>
      </c>
    </row>
    <row r="21" spans="1:112" ht="19.5" customHeight="1">
      <c r="A21" s="119" t="s">
        <v>110</v>
      </c>
      <c r="B21" s="119" t="s">
        <v>106</v>
      </c>
      <c r="C21" s="119" t="s">
        <v>89</v>
      </c>
      <c r="D21" s="120" t="s">
        <v>401</v>
      </c>
      <c r="E21" s="121">
        <f>F21+T21+AV21+CA21+DD21</f>
        <v>570.11</v>
      </c>
      <c r="F21" s="121">
        <f t="shared" si="4"/>
        <v>0</v>
      </c>
      <c r="G21" s="121">
        <v>0</v>
      </c>
      <c r="H21" s="121">
        <v>0</v>
      </c>
      <c r="I21" s="122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f t="shared" si="5"/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2">
        <v>0</v>
      </c>
      <c r="AI21" s="125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f t="shared" si="6"/>
        <v>434.11</v>
      </c>
      <c r="AW21" s="121">
        <v>0</v>
      </c>
      <c r="AX21" s="121">
        <v>0</v>
      </c>
      <c r="AY21" s="121">
        <v>0</v>
      </c>
      <c r="AZ21" s="121">
        <v>0</v>
      </c>
      <c r="BA21" s="121">
        <v>434.11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f t="shared" si="7"/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f t="shared" si="8"/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f t="shared" si="9"/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f t="shared" si="10"/>
        <v>136</v>
      </c>
      <c r="DE21" s="121">
        <v>0</v>
      </c>
      <c r="DF21" s="121">
        <v>0</v>
      </c>
      <c r="DG21" s="121">
        <v>136</v>
      </c>
      <c r="DH21" s="122">
        <v>0</v>
      </c>
    </row>
    <row r="22" spans="1:112" ht="19.5" customHeight="1">
      <c r="A22" s="119" t="s">
        <v>77</v>
      </c>
      <c r="B22" s="119" t="s">
        <v>85</v>
      </c>
      <c r="C22" s="119" t="s">
        <v>90</v>
      </c>
      <c r="D22" s="120" t="s">
        <v>402</v>
      </c>
      <c r="E22" s="121">
        <f t="shared" si="11"/>
        <v>11.0008</v>
      </c>
      <c r="F22" s="121">
        <f t="shared" si="4"/>
        <v>2.5008</v>
      </c>
      <c r="G22" s="121">
        <v>0</v>
      </c>
      <c r="H22" s="121">
        <v>0</v>
      </c>
      <c r="I22" s="122">
        <v>0</v>
      </c>
      <c r="K22" s="121">
        <v>2.5008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f t="shared" si="5"/>
        <v>8.5</v>
      </c>
      <c r="U22" s="121">
        <v>1.5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3.5</v>
      </c>
      <c r="AE22" s="121">
        <v>0</v>
      </c>
      <c r="AF22" s="121">
        <v>0</v>
      </c>
      <c r="AG22" s="121">
        <v>0</v>
      </c>
      <c r="AH22" s="122">
        <v>0</v>
      </c>
      <c r="AI22" s="125">
        <v>2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1.5</v>
      </c>
      <c r="AV22" s="121">
        <f t="shared" si="6"/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f t="shared" si="7"/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f t="shared" si="8"/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f t="shared" si="9"/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f t="shared" si="10"/>
        <v>0</v>
      </c>
      <c r="DE22" s="121">
        <v>0</v>
      </c>
      <c r="DF22" s="121">
        <v>0</v>
      </c>
      <c r="DG22" s="121">
        <v>0</v>
      </c>
      <c r="DH22" s="122">
        <v>0</v>
      </c>
    </row>
    <row r="23" spans="1:112" ht="19.5" customHeight="1">
      <c r="A23" s="119" t="s">
        <v>77</v>
      </c>
      <c r="B23" s="119" t="s">
        <v>89</v>
      </c>
      <c r="C23" s="119" t="s">
        <v>90</v>
      </c>
      <c r="D23" s="120" t="s">
        <v>403</v>
      </c>
      <c r="E23" s="121">
        <f t="shared" si="11"/>
        <v>0.3</v>
      </c>
      <c r="F23" s="121">
        <f t="shared" si="4"/>
        <v>0</v>
      </c>
      <c r="G23" s="121">
        <v>0</v>
      </c>
      <c r="H23" s="121">
        <v>0</v>
      </c>
      <c r="I23" s="122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f t="shared" si="5"/>
        <v>0.3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0.3</v>
      </c>
      <c r="AE23" s="121">
        <v>0</v>
      </c>
      <c r="AF23" s="121">
        <v>0</v>
      </c>
      <c r="AG23" s="121">
        <v>0</v>
      </c>
      <c r="AH23" s="122">
        <v>0</v>
      </c>
      <c r="AI23" s="125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f t="shared" si="6"/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f t="shared" si="7"/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f t="shared" si="8"/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f t="shared" si="9"/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f t="shared" si="10"/>
        <v>0</v>
      </c>
      <c r="DE23" s="121">
        <v>0</v>
      </c>
      <c r="DF23" s="121">
        <v>0</v>
      </c>
      <c r="DG23" s="121">
        <v>0</v>
      </c>
      <c r="DH23" s="122">
        <v>0</v>
      </c>
    </row>
    <row r="24" spans="1:112" ht="19.5" customHeight="1">
      <c r="A24" s="119" t="s">
        <v>110</v>
      </c>
      <c r="B24" s="119" t="s">
        <v>89</v>
      </c>
      <c r="C24" s="119" t="s">
        <v>103</v>
      </c>
      <c r="D24" s="120" t="s">
        <v>404</v>
      </c>
      <c r="E24" s="121">
        <f t="shared" si="11"/>
        <v>6.6</v>
      </c>
      <c r="F24" s="121">
        <f t="shared" si="4"/>
        <v>0</v>
      </c>
      <c r="G24" s="121">
        <v>0</v>
      </c>
      <c r="H24" s="121">
        <v>0</v>
      </c>
      <c r="I24" s="122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f t="shared" si="5"/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2">
        <v>0</v>
      </c>
      <c r="AI24" s="125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f t="shared" si="6"/>
        <v>6.6</v>
      </c>
      <c r="AW24" s="121">
        <v>0</v>
      </c>
      <c r="AX24" s="121">
        <v>0</v>
      </c>
      <c r="AY24" s="121">
        <v>0</v>
      </c>
      <c r="AZ24" s="121">
        <v>0</v>
      </c>
      <c r="BA24" s="121">
        <v>6.6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f t="shared" si="7"/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f t="shared" si="8"/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f t="shared" si="9"/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f t="shared" si="10"/>
        <v>0</v>
      </c>
      <c r="DE24" s="121">
        <v>0</v>
      </c>
      <c r="DF24" s="121">
        <v>0</v>
      </c>
      <c r="DG24" s="121">
        <v>0</v>
      </c>
      <c r="DH24" s="122">
        <v>0</v>
      </c>
    </row>
    <row r="25" spans="1:112" ht="19.5" customHeight="1">
      <c r="A25" s="119" t="s">
        <v>99</v>
      </c>
      <c r="B25" s="119" t="s">
        <v>89</v>
      </c>
      <c r="C25" s="119" t="s">
        <v>89</v>
      </c>
      <c r="D25" s="120" t="s">
        <v>405</v>
      </c>
      <c r="E25" s="121">
        <f t="shared" si="11"/>
        <v>26.1766</v>
      </c>
      <c r="F25" s="121">
        <f t="shared" si="4"/>
        <v>26.1766</v>
      </c>
      <c r="G25" s="121">
        <v>0</v>
      </c>
      <c r="H25" s="121">
        <v>0</v>
      </c>
      <c r="I25" s="122">
        <v>0</v>
      </c>
      <c r="K25" s="121">
        <v>0</v>
      </c>
      <c r="L25" s="121">
        <v>26.1766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f t="shared" si="5"/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2">
        <v>0</v>
      </c>
      <c r="AI25" s="125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f t="shared" si="6"/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f t="shared" si="7"/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f t="shared" si="8"/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f t="shared" si="9"/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f t="shared" si="10"/>
        <v>0</v>
      </c>
      <c r="DE25" s="121">
        <v>0</v>
      </c>
      <c r="DF25" s="121">
        <v>0</v>
      </c>
      <c r="DG25" s="121">
        <v>0</v>
      </c>
      <c r="DH25" s="122">
        <v>0</v>
      </c>
    </row>
    <row r="26" spans="1:112" ht="19.5" customHeight="1">
      <c r="A26" s="119" t="s">
        <v>77</v>
      </c>
      <c r="B26" s="119" t="s">
        <v>82</v>
      </c>
      <c r="C26" s="119" t="s">
        <v>85</v>
      </c>
      <c r="D26" s="120" t="s">
        <v>406</v>
      </c>
      <c r="E26" s="121">
        <f t="shared" si="11"/>
        <v>19.404400000000003</v>
      </c>
      <c r="F26" s="121">
        <f t="shared" si="4"/>
        <v>15.4044</v>
      </c>
      <c r="G26" s="121">
        <v>0</v>
      </c>
      <c r="H26" s="121">
        <v>0</v>
      </c>
      <c r="I26" s="122">
        <v>0</v>
      </c>
      <c r="K26" s="121">
        <v>15.4044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f t="shared" si="5"/>
        <v>2.5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2.5</v>
      </c>
      <c r="AE26" s="121">
        <v>0</v>
      </c>
      <c r="AF26" s="121">
        <v>0</v>
      </c>
      <c r="AG26" s="121">
        <v>0</v>
      </c>
      <c r="AH26" s="122">
        <v>0</v>
      </c>
      <c r="AI26" s="125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f t="shared" si="6"/>
        <v>1.5</v>
      </c>
      <c r="AW26" s="121">
        <v>0</v>
      </c>
      <c r="AX26" s="121">
        <v>0</v>
      </c>
      <c r="AY26" s="121">
        <v>0</v>
      </c>
      <c r="AZ26" s="121">
        <v>0</v>
      </c>
      <c r="BA26" s="121">
        <v>1.5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f t="shared" si="7"/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f t="shared" si="8"/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f t="shared" si="9"/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>
        <v>0</v>
      </c>
      <c r="DD26" s="121">
        <f t="shared" si="10"/>
        <v>0</v>
      </c>
      <c r="DE26" s="121">
        <v>0</v>
      </c>
      <c r="DF26" s="121">
        <v>0</v>
      </c>
      <c r="DG26" s="121">
        <v>0</v>
      </c>
      <c r="DH26" s="122">
        <v>0</v>
      </c>
    </row>
    <row r="27" spans="1:112" ht="19.5" customHeight="1">
      <c r="A27" s="119" t="s">
        <v>77</v>
      </c>
      <c r="B27" s="119" t="s">
        <v>82</v>
      </c>
      <c r="C27" s="119" t="s">
        <v>79</v>
      </c>
      <c r="D27" s="120" t="s">
        <v>407</v>
      </c>
      <c r="E27" s="121">
        <f t="shared" si="11"/>
        <v>43.3824</v>
      </c>
      <c r="F27" s="121">
        <f t="shared" si="4"/>
        <v>0</v>
      </c>
      <c r="G27" s="121">
        <v>0</v>
      </c>
      <c r="H27" s="121">
        <v>0</v>
      </c>
      <c r="I27" s="122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f t="shared" si="5"/>
        <v>43.3824</v>
      </c>
      <c r="U27" s="121">
        <v>5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2">
        <v>0</v>
      </c>
      <c r="AI27" s="125">
        <v>0</v>
      </c>
      <c r="AJ27" s="121">
        <v>3</v>
      </c>
      <c r="AK27" s="121">
        <v>0</v>
      </c>
      <c r="AL27" s="121">
        <v>0</v>
      </c>
      <c r="AM27" s="121">
        <v>0</v>
      </c>
      <c r="AN27" s="121">
        <v>14.9424</v>
      </c>
      <c r="AO27" s="121">
        <v>0</v>
      </c>
      <c r="AP27" s="121">
        <v>0</v>
      </c>
      <c r="AQ27" s="121">
        <v>0</v>
      </c>
      <c r="AR27" s="121">
        <v>0</v>
      </c>
      <c r="AS27" s="121">
        <v>10.44</v>
      </c>
      <c r="AT27" s="121">
        <v>0</v>
      </c>
      <c r="AU27" s="121">
        <v>10</v>
      </c>
      <c r="AV27" s="121">
        <f t="shared" si="6"/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f t="shared" si="7"/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f t="shared" si="8"/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f t="shared" si="9"/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0</v>
      </c>
      <c r="DC27" s="121">
        <v>0</v>
      </c>
      <c r="DD27" s="121">
        <f t="shared" si="10"/>
        <v>0</v>
      </c>
      <c r="DE27" s="121">
        <v>0</v>
      </c>
      <c r="DF27" s="121">
        <v>0</v>
      </c>
      <c r="DG27" s="121">
        <v>0</v>
      </c>
      <c r="DH27" s="122">
        <v>0</v>
      </c>
    </row>
    <row r="28" spans="1:112" ht="19.5" customHeight="1">
      <c r="A28" s="119" t="s">
        <v>77</v>
      </c>
      <c r="B28" s="119" t="s">
        <v>82</v>
      </c>
      <c r="C28" s="119" t="s">
        <v>78</v>
      </c>
      <c r="D28" s="120" t="s">
        <v>408</v>
      </c>
      <c r="E28" s="121">
        <f t="shared" si="11"/>
        <v>287.96590000000003</v>
      </c>
      <c r="F28" s="121">
        <f t="shared" si="4"/>
        <v>245.58140000000003</v>
      </c>
      <c r="G28" s="121">
        <v>88.9896</v>
      </c>
      <c r="H28" s="121">
        <v>48.8076</v>
      </c>
      <c r="I28" s="122">
        <v>4.235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103.5492</v>
      </c>
      <c r="T28" s="121">
        <f t="shared" si="5"/>
        <v>15.4545</v>
      </c>
      <c r="U28" s="121">
        <v>0</v>
      </c>
      <c r="V28" s="121">
        <v>0</v>
      </c>
      <c r="W28" s="121">
        <v>0</v>
      </c>
      <c r="X28" s="121">
        <v>0</v>
      </c>
      <c r="Y28" s="121">
        <v>3</v>
      </c>
      <c r="Z28" s="121">
        <v>3.704</v>
      </c>
      <c r="AA28" s="121">
        <v>2.5</v>
      </c>
      <c r="AB28" s="121">
        <v>0</v>
      </c>
      <c r="AC28" s="121">
        <v>0</v>
      </c>
      <c r="AD28" s="121">
        <v>0</v>
      </c>
      <c r="AE28" s="121">
        <v>0</v>
      </c>
      <c r="AF28" s="121">
        <v>1.5</v>
      </c>
      <c r="AG28" s="121">
        <v>0</v>
      </c>
      <c r="AH28" s="122">
        <v>0</v>
      </c>
      <c r="AI28" s="125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1.636</v>
      </c>
      <c r="AQ28" s="121">
        <v>3.1145</v>
      </c>
      <c r="AR28" s="121">
        <v>0</v>
      </c>
      <c r="AS28" s="121">
        <v>0</v>
      </c>
      <c r="AT28" s="121">
        <v>0</v>
      </c>
      <c r="AU28" s="121">
        <v>0</v>
      </c>
      <c r="AV28" s="121">
        <f t="shared" si="6"/>
        <v>6.930000000000001</v>
      </c>
      <c r="AW28" s="121">
        <v>0</v>
      </c>
      <c r="AX28" s="121">
        <v>0</v>
      </c>
      <c r="AY28" s="121">
        <v>0</v>
      </c>
      <c r="AZ28" s="121">
        <v>0</v>
      </c>
      <c r="BA28" s="121">
        <v>6.69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0.24</v>
      </c>
      <c r="BH28" s="121">
        <v>0</v>
      </c>
      <c r="BI28" s="121">
        <f t="shared" si="7"/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f t="shared" si="8"/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f t="shared" si="9"/>
        <v>20</v>
      </c>
      <c r="CB28" s="121">
        <v>0</v>
      </c>
      <c r="CC28" s="121">
        <v>0</v>
      </c>
      <c r="CD28" s="121">
        <v>0</v>
      </c>
      <c r="CE28" s="121">
        <v>20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f t="shared" si="10"/>
        <v>0</v>
      </c>
      <c r="DE28" s="121">
        <v>0</v>
      </c>
      <c r="DF28" s="121">
        <v>0</v>
      </c>
      <c r="DG28" s="121">
        <v>0</v>
      </c>
      <c r="DH28" s="122">
        <v>0</v>
      </c>
    </row>
    <row r="29" spans="1:112" ht="19.5" customHeight="1">
      <c r="A29" s="119" t="s">
        <v>77</v>
      </c>
      <c r="B29" s="119" t="s">
        <v>82</v>
      </c>
      <c r="C29" s="119" t="s">
        <v>87</v>
      </c>
      <c r="D29" s="120" t="s">
        <v>409</v>
      </c>
      <c r="E29" s="121">
        <f t="shared" si="11"/>
        <v>2.5</v>
      </c>
      <c r="F29" s="121">
        <f t="shared" si="4"/>
        <v>0</v>
      </c>
      <c r="G29" s="121">
        <v>0</v>
      </c>
      <c r="H29" s="121">
        <v>0</v>
      </c>
      <c r="I29" s="122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f t="shared" si="5"/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2">
        <v>0</v>
      </c>
      <c r="AI29" s="125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f t="shared" si="6"/>
        <v>1.5</v>
      </c>
      <c r="AW29" s="121">
        <v>0</v>
      </c>
      <c r="AX29" s="121">
        <v>0</v>
      </c>
      <c r="AY29" s="121">
        <v>0</v>
      </c>
      <c r="AZ29" s="121">
        <v>0</v>
      </c>
      <c r="BA29" s="121">
        <v>1.5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f t="shared" si="7"/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f t="shared" si="8"/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f t="shared" si="9"/>
        <v>1</v>
      </c>
      <c r="CB29" s="121">
        <v>0</v>
      </c>
      <c r="CC29" s="121">
        <v>1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f t="shared" si="10"/>
        <v>0</v>
      </c>
      <c r="DE29" s="121">
        <v>0</v>
      </c>
      <c r="DF29" s="121">
        <v>0</v>
      </c>
      <c r="DG29" s="121">
        <v>0</v>
      </c>
      <c r="DH29" s="122">
        <v>0</v>
      </c>
    </row>
    <row r="30" spans="1:112" ht="19.5" customHeight="1">
      <c r="A30" s="119" t="s">
        <v>115</v>
      </c>
      <c r="B30" s="119" t="s">
        <v>79</v>
      </c>
      <c r="C30" s="119" t="s">
        <v>78</v>
      </c>
      <c r="D30" s="120" t="s">
        <v>319</v>
      </c>
      <c r="E30" s="121">
        <f t="shared" si="11"/>
        <v>32.0419</v>
      </c>
      <c r="F30" s="121">
        <f t="shared" si="4"/>
        <v>32.0419</v>
      </c>
      <c r="G30" s="121">
        <v>0</v>
      </c>
      <c r="H30" s="121">
        <v>0</v>
      </c>
      <c r="I30" s="122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32.0419</v>
      </c>
      <c r="R30" s="121">
        <v>0</v>
      </c>
      <c r="S30" s="121">
        <v>0</v>
      </c>
      <c r="T30" s="121">
        <f t="shared" si="5"/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2">
        <v>0</v>
      </c>
      <c r="AI30" s="125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f t="shared" si="6"/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f t="shared" si="7"/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f t="shared" si="8"/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f t="shared" si="9"/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0</v>
      </c>
      <c r="DC30" s="121">
        <v>0</v>
      </c>
      <c r="DD30" s="121">
        <f t="shared" si="10"/>
        <v>0</v>
      </c>
      <c r="DE30" s="121">
        <v>0</v>
      </c>
      <c r="DF30" s="121">
        <v>0</v>
      </c>
      <c r="DG30" s="121">
        <v>0</v>
      </c>
      <c r="DH30" s="122">
        <v>0</v>
      </c>
    </row>
    <row r="31" spans="1:112" ht="19.5" customHeight="1">
      <c r="A31" s="119" t="s">
        <v>99</v>
      </c>
      <c r="B31" s="119" t="s">
        <v>79</v>
      </c>
      <c r="C31" s="119" t="s">
        <v>78</v>
      </c>
      <c r="D31" s="120" t="s">
        <v>410</v>
      </c>
      <c r="E31" s="121">
        <f t="shared" si="11"/>
        <v>5.3472</v>
      </c>
      <c r="F31" s="121">
        <f t="shared" si="4"/>
        <v>5.3472</v>
      </c>
      <c r="G31" s="121">
        <v>0</v>
      </c>
      <c r="H31" s="121">
        <v>0</v>
      </c>
      <c r="I31" s="122">
        <v>0</v>
      </c>
      <c r="K31" s="121">
        <v>5.3472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f t="shared" si="5"/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2">
        <v>0</v>
      </c>
      <c r="AI31" s="125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f t="shared" si="6"/>
        <v>0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</v>
      </c>
      <c r="BI31" s="121">
        <f t="shared" si="7"/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f t="shared" si="8"/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f t="shared" si="9"/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121">
        <v>0</v>
      </c>
      <c r="CZ31" s="121">
        <v>0</v>
      </c>
      <c r="DA31" s="121">
        <v>0</v>
      </c>
      <c r="DB31" s="121">
        <v>0</v>
      </c>
      <c r="DC31" s="121">
        <v>0</v>
      </c>
      <c r="DD31" s="121">
        <f t="shared" si="10"/>
        <v>0</v>
      </c>
      <c r="DE31" s="121">
        <v>0</v>
      </c>
      <c r="DF31" s="121">
        <v>0</v>
      </c>
      <c r="DG31" s="121">
        <v>0</v>
      </c>
      <c r="DH31" s="122">
        <v>0</v>
      </c>
    </row>
    <row r="32" spans="1:112" ht="19.5" customHeight="1">
      <c r="A32" s="119" t="s">
        <v>113</v>
      </c>
      <c r="B32" s="119" t="s">
        <v>79</v>
      </c>
      <c r="C32" s="119" t="s">
        <v>103</v>
      </c>
      <c r="D32" s="120" t="s">
        <v>411</v>
      </c>
      <c r="E32" s="121">
        <f t="shared" si="11"/>
        <v>1</v>
      </c>
      <c r="F32" s="121">
        <f t="shared" si="4"/>
        <v>0</v>
      </c>
      <c r="G32" s="121">
        <v>0</v>
      </c>
      <c r="H32" s="121">
        <v>0</v>
      </c>
      <c r="I32" s="122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f t="shared" si="5"/>
        <v>1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0</v>
      </c>
      <c r="AH32" s="122">
        <v>0</v>
      </c>
      <c r="AI32" s="125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1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f t="shared" si="6"/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f t="shared" si="7"/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f t="shared" si="8"/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f t="shared" si="9"/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21">
        <v>0</v>
      </c>
      <c r="DC32" s="121">
        <v>0</v>
      </c>
      <c r="DD32" s="121">
        <f t="shared" si="10"/>
        <v>0</v>
      </c>
      <c r="DE32" s="121">
        <v>0</v>
      </c>
      <c r="DF32" s="121">
        <v>0</v>
      </c>
      <c r="DG32" s="121">
        <v>0</v>
      </c>
      <c r="DH32" s="122">
        <v>0</v>
      </c>
    </row>
    <row r="33" spans="1:112" ht="19.5" customHeight="1">
      <c r="A33" s="119" t="s">
        <v>99</v>
      </c>
      <c r="B33" s="119" t="s">
        <v>79</v>
      </c>
      <c r="C33" s="119" t="s">
        <v>87</v>
      </c>
      <c r="D33" s="120" t="s">
        <v>412</v>
      </c>
      <c r="E33" s="121">
        <f t="shared" si="11"/>
        <v>29.774</v>
      </c>
      <c r="F33" s="121">
        <f t="shared" si="4"/>
        <v>0</v>
      </c>
      <c r="G33" s="121">
        <v>0</v>
      </c>
      <c r="H33" s="121">
        <v>0</v>
      </c>
      <c r="I33" s="122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f t="shared" si="5"/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2">
        <v>0</v>
      </c>
      <c r="AI33" s="125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f t="shared" si="6"/>
        <v>21.774</v>
      </c>
      <c r="AW33" s="121">
        <v>0</v>
      </c>
      <c r="AX33" s="121">
        <v>0</v>
      </c>
      <c r="AY33" s="121">
        <v>0</v>
      </c>
      <c r="AZ33" s="121">
        <v>0</v>
      </c>
      <c r="BA33" s="121">
        <v>21.774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f t="shared" si="7"/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f t="shared" si="8"/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f t="shared" si="9"/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f t="shared" si="10"/>
        <v>8</v>
      </c>
      <c r="DE33" s="121">
        <v>0</v>
      </c>
      <c r="DF33" s="121">
        <v>0</v>
      </c>
      <c r="DG33" s="121">
        <v>8</v>
      </c>
      <c r="DH33" s="122">
        <v>0</v>
      </c>
    </row>
    <row r="34" spans="1:112" ht="19.5" customHeight="1">
      <c r="A34" s="119" t="s">
        <v>77</v>
      </c>
      <c r="B34" s="119" t="s">
        <v>78</v>
      </c>
      <c r="C34" s="119" t="s">
        <v>79</v>
      </c>
      <c r="D34" s="120" t="s">
        <v>413</v>
      </c>
      <c r="E34" s="121">
        <f t="shared" si="11"/>
        <v>1</v>
      </c>
      <c r="F34" s="121">
        <f t="shared" si="4"/>
        <v>0</v>
      </c>
      <c r="G34" s="121">
        <v>0</v>
      </c>
      <c r="H34" s="121">
        <v>0</v>
      </c>
      <c r="I34" s="122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f t="shared" si="5"/>
        <v>1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2">
        <v>1</v>
      </c>
      <c r="AI34" s="125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f t="shared" si="6"/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f t="shared" si="7"/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f t="shared" si="8"/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f t="shared" si="9"/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121">
        <v>0</v>
      </c>
      <c r="CZ34" s="121">
        <v>0</v>
      </c>
      <c r="DA34" s="121">
        <v>0</v>
      </c>
      <c r="DB34" s="121">
        <v>0</v>
      </c>
      <c r="DC34" s="121">
        <v>0</v>
      </c>
      <c r="DD34" s="121">
        <f t="shared" si="10"/>
        <v>0</v>
      </c>
      <c r="DE34" s="121">
        <v>0</v>
      </c>
      <c r="DF34" s="121">
        <v>0</v>
      </c>
      <c r="DG34" s="121">
        <v>0</v>
      </c>
      <c r="DH34" s="122">
        <v>0</v>
      </c>
    </row>
    <row r="35" spans="1:112" ht="19.5" customHeight="1">
      <c r="A35" s="119" t="s">
        <v>149</v>
      </c>
      <c r="B35" s="119" t="s">
        <v>87</v>
      </c>
      <c r="C35" s="119" t="s">
        <v>150</v>
      </c>
      <c r="D35" s="120" t="s">
        <v>151</v>
      </c>
      <c r="E35" s="121">
        <f t="shared" si="11"/>
        <v>7.45</v>
      </c>
      <c r="F35" s="121">
        <f t="shared" si="4"/>
        <v>0</v>
      </c>
      <c r="G35" s="121"/>
      <c r="H35" s="121"/>
      <c r="I35" s="122"/>
      <c r="K35" s="121"/>
      <c r="L35" s="121"/>
      <c r="M35" s="121"/>
      <c r="N35" s="121"/>
      <c r="O35" s="121"/>
      <c r="P35" s="121"/>
      <c r="Q35" s="121"/>
      <c r="R35" s="121"/>
      <c r="S35" s="121"/>
      <c r="T35" s="121">
        <f t="shared" si="5"/>
        <v>4</v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2"/>
      <c r="AI35" s="125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>
        <v>4</v>
      </c>
      <c r="AV35" s="121">
        <f t="shared" si="6"/>
        <v>3.45</v>
      </c>
      <c r="AW35" s="121"/>
      <c r="AX35" s="121"/>
      <c r="AY35" s="121"/>
      <c r="AZ35" s="121"/>
      <c r="BA35" s="121">
        <v>3.45</v>
      </c>
      <c r="BB35" s="121"/>
      <c r="BC35" s="121"/>
      <c r="BD35" s="121"/>
      <c r="BE35" s="121"/>
      <c r="BF35" s="121"/>
      <c r="BG35" s="121"/>
      <c r="BH35" s="121"/>
      <c r="BI35" s="121">
        <f t="shared" si="7"/>
        <v>0</v>
      </c>
      <c r="BJ35" s="121"/>
      <c r="BK35" s="121"/>
      <c r="BL35" s="121"/>
      <c r="BM35" s="121"/>
      <c r="BN35" s="121">
        <f t="shared" si="8"/>
        <v>0</v>
      </c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>
        <f t="shared" si="9"/>
        <v>0</v>
      </c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>
        <f t="shared" si="10"/>
        <v>0</v>
      </c>
      <c r="DE35" s="121"/>
      <c r="DF35" s="121"/>
      <c r="DG35" s="121"/>
      <c r="DH35" s="122"/>
    </row>
    <row r="36" spans="1:112" ht="19.5" customHeight="1">
      <c r="A36" s="119" t="s">
        <v>110</v>
      </c>
      <c r="B36" s="119" t="s">
        <v>78</v>
      </c>
      <c r="C36" s="119" t="s">
        <v>87</v>
      </c>
      <c r="D36" s="120" t="s">
        <v>122</v>
      </c>
      <c r="E36" s="121">
        <f t="shared" si="11"/>
        <v>10</v>
      </c>
      <c r="F36" s="121">
        <f t="shared" si="4"/>
        <v>0</v>
      </c>
      <c r="G36" s="121"/>
      <c r="H36" s="121"/>
      <c r="I36" s="122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f t="shared" si="5"/>
        <v>10</v>
      </c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2"/>
      <c r="AI36" s="125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>
        <v>5</v>
      </c>
      <c r="AT36" s="121"/>
      <c r="AU36" s="121">
        <v>5</v>
      </c>
      <c r="AV36" s="121">
        <f t="shared" si="6"/>
        <v>0</v>
      </c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>
        <f t="shared" si="7"/>
        <v>0</v>
      </c>
      <c r="BJ36" s="121"/>
      <c r="BK36" s="121"/>
      <c r="BL36" s="121"/>
      <c r="BM36" s="121"/>
      <c r="BN36" s="121">
        <f t="shared" si="8"/>
        <v>0</v>
      </c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>
        <f t="shared" si="9"/>
        <v>0</v>
      </c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>
        <f t="shared" si="10"/>
        <v>0</v>
      </c>
      <c r="DE36" s="121"/>
      <c r="DF36" s="121"/>
      <c r="DG36" s="121"/>
      <c r="DH36" s="122"/>
    </row>
    <row r="37" spans="1:112" ht="19.5" customHeight="1">
      <c r="A37" s="119" t="s">
        <v>117</v>
      </c>
      <c r="B37" s="119" t="s">
        <v>78</v>
      </c>
      <c r="C37" s="119" t="s">
        <v>85</v>
      </c>
      <c r="D37" s="120" t="s">
        <v>414</v>
      </c>
      <c r="E37" s="121">
        <f t="shared" si="11"/>
        <v>5.9</v>
      </c>
      <c r="F37" s="121">
        <f t="shared" si="4"/>
        <v>0</v>
      </c>
      <c r="G37" s="121">
        <v>0</v>
      </c>
      <c r="H37" s="121">
        <v>0</v>
      </c>
      <c r="I37" s="122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f t="shared" si="5"/>
        <v>1.9</v>
      </c>
      <c r="U37" s="121">
        <v>1.5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0.4</v>
      </c>
      <c r="AE37" s="121">
        <v>0</v>
      </c>
      <c r="AF37" s="121">
        <v>0</v>
      </c>
      <c r="AG37" s="121">
        <v>0</v>
      </c>
      <c r="AH37" s="122">
        <v>0</v>
      </c>
      <c r="AI37" s="125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f t="shared" si="6"/>
        <v>2</v>
      </c>
      <c r="AW37" s="121">
        <v>0</v>
      </c>
      <c r="AX37" s="121">
        <v>0</v>
      </c>
      <c r="AY37" s="121">
        <v>0</v>
      </c>
      <c r="AZ37" s="121">
        <v>0</v>
      </c>
      <c r="BA37" s="121">
        <v>2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f t="shared" si="7"/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f t="shared" si="8"/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f t="shared" si="9"/>
        <v>2</v>
      </c>
      <c r="CB37" s="121">
        <v>0</v>
      </c>
      <c r="CC37" s="121">
        <v>2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121">
        <v>0</v>
      </c>
      <c r="CZ37" s="121">
        <v>0</v>
      </c>
      <c r="DA37" s="121">
        <v>0</v>
      </c>
      <c r="DB37" s="121">
        <v>0</v>
      </c>
      <c r="DC37" s="121">
        <v>0</v>
      </c>
      <c r="DD37" s="121">
        <f t="shared" si="10"/>
        <v>0</v>
      </c>
      <c r="DE37" s="121">
        <v>0</v>
      </c>
      <c r="DF37" s="121">
        <v>0</v>
      </c>
      <c r="DG37" s="121">
        <v>0</v>
      </c>
      <c r="DH37" s="122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415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416</v>
      </c>
    </row>
    <row r="4" spans="1:6" ht="18.75" customHeight="1">
      <c r="A4" s="11" t="s">
        <v>417</v>
      </c>
      <c r="B4" s="76"/>
      <c r="C4" s="11" t="s">
        <v>308</v>
      </c>
      <c r="D4" s="77" t="s">
        <v>145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418</v>
      </c>
      <c r="F5" s="83" t="s">
        <v>419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196</v>
      </c>
      <c r="D8" s="86">
        <f>E8+F8</f>
        <v>386.87870000000004</v>
      </c>
      <c r="E8" s="86">
        <f>E9+E51</f>
        <v>369.6444</v>
      </c>
      <c r="F8" s="86">
        <f>F23+F68+F85</f>
        <v>17.2343</v>
      </c>
    </row>
    <row r="9" spans="1:6" ht="18.75" customHeight="1">
      <c r="A9" s="87"/>
      <c r="B9" s="87"/>
      <c r="C9" s="88" t="s">
        <v>303</v>
      </c>
      <c r="D9" s="86">
        <f aca="true" t="shared" si="0" ref="D9:D22">E9</f>
        <v>362.7144</v>
      </c>
      <c r="E9" s="89">
        <f>SUM(E10:E22)</f>
        <v>362.7144</v>
      </c>
      <c r="F9" s="86"/>
    </row>
    <row r="10" spans="1:6" ht="18.75" customHeight="1">
      <c r="A10" s="87" t="s">
        <v>420</v>
      </c>
      <c r="B10" s="87" t="s">
        <v>78</v>
      </c>
      <c r="C10" s="88" t="s">
        <v>421</v>
      </c>
      <c r="D10" s="90">
        <f t="shared" si="0"/>
        <v>88.9896</v>
      </c>
      <c r="E10" s="91">
        <v>88.9896</v>
      </c>
      <c r="F10" s="92"/>
    </row>
    <row r="11" spans="1:6" ht="18.75" customHeight="1">
      <c r="A11" s="87" t="s">
        <v>420</v>
      </c>
      <c r="B11" s="87" t="s">
        <v>79</v>
      </c>
      <c r="C11" s="88" t="s">
        <v>422</v>
      </c>
      <c r="D11" s="90">
        <f t="shared" si="0"/>
        <v>48.8076</v>
      </c>
      <c r="E11" s="93">
        <v>48.8076</v>
      </c>
      <c r="F11" s="92"/>
    </row>
    <row r="12" spans="1:6" ht="18.75" customHeight="1">
      <c r="A12" s="87" t="s">
        <v>420</v>
      </c>
      <c r="B12" s="87" t="s">
        <v>82</v>
      </c>
      <c r="C12" s="88" t="s">
        <v>423</v>
      </c>
      <c r="D12" s="90">
        <f t="shared" si="0"/>
        <v>4.235</v>
      </c>
      <c r="E12" s="93">
        <v>4.235</v>
      </c>
      <c r="F12" s="92"/>
    </row>
    <row r="13" spans="1:6" ht="18.75" customHeight="1">
      <c r="A13" s="87" t="s">
        <v>420</v>
      </c>
      <c r="B13" s="87" t="s">
        <v>85</v>
      </c>
      <c r="C13" s="88" t="s">
        <v>424</v>
      </c>
      <c r="D13" s="90">
        <f t="shared" si="0"/>
        <v>15</v>
      </c>
      <c r="E13" s="93">
        <v>15</v>
      </c>
      <c r="F13" s="92"/>
    </row>
    <row r="14" spans="1:6" ht="18.75" customHeight="1">
      <c r="A14" s="87" t="s">
        <v>420</v>
      </c>
      <c r="B14" s="87" t="s">
        <v>106</v>
      </c>
      <c r="C14" s="88" t="s">
        <v>425</v>
      </c>
      <c r="D14" s="90">
        <f t="shared" si="0"/>
        <v>28.6332</v>
      </c>
      <c r="E14" s="93">
        <v>28.6332</v>
      </c>
      <c r="F14" s="92"/>
    </row>
    <row r="15" spans="1:6" ht="18.75" customHeight="1">
      <c r="A15" s="87" t="s">
        <v>420</v>
      </c>
      <c r="B15" s="87" t="s">
        <v>87</v>
      </c>
      <c r="C15" s="88" t="s">
        <v>426</v>
      </c>
      <c r="D15" s="90">
        <f t="shared" si="0"/>
        <v>26.1766</v>
      </c>
      <c r="E15" s="93">
        <v>26.1766</v>
      </c>
      <c r="F15" s="92"/>
    </row>
    <row r="16" spans="1:6" ht="18.75" customHeight="1">
      <c r="A16" s="87" t="s">
        <v>420</v>
      </c>
      <c r="B16" s="87" t="s">
        <v>220</v>
      </c>
      <c r="C16" s="88" t="s">
        <v>427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420</v>
      </c>
      <c r="B17" s="87" t="s">
        <v>428</v>
      </c>
      <c r="C17" s="88" t="s">
        <v>429</v>
      </c>
      <c r="D17" s="90">
        <f t="shared" si="0"/>
        <v>14.2781</v>
      </c>
      <c r="E17" s="93">
        <v>14.2781</v>
      </c>
      <c r="F17" s="92"/>
    </row>
    <row r="18" spans="1:6" ht="18.75" customHeight="1">
      <c r="A18" s="87" t="s">
        <v>420</v>
      </c>
      <c r="B18" s="87" t="s">
        <v>93</v>
      </c>
      <c r="C18" s="88" t="s">
        <v>430</v>
      </c>
      <c r="D18" s="90">
        <f t="shared" si="0"/>
        <v>0</v>
      </c>
      <c r="E18" s="93">
        <v>0</v>
      </c>
      <c r="F18" s="92"/>
    </row>
    <row r="19" spans="1:6" ht="18.75" customHeight="1">
      <c r="A19" s="87" t="s">
        <v>420</v>
      </c>
      <c r="B19" s="87" t="s">
        <v>431</v>
      </c>
      <c r="C19" s="88" t="s">
        <v>432</v>
      </c>
      <c r="D19" s="90">
        <f t="shared" si="0"/>
        <v>1.0032</v>
      </c>
      <c r="E19" s="93">
        <v>1.0032</v>
      </c>
      <c r="F19" s="92"/>
    </row>
    <row r="20" spans="1:6" ht="18.75" customHeight="1">
      <c r="A20" s="87" t="s">
        <v>420</v>
      </c>
      <c r="B20" s="87" t="s">
        <v>433</v>
      </c>
      <c r="C20" s="88" t="s">
        <v>116</v>
      </c>
      <c r="D20" s="90">
        <f t="shared" si="0"/>
        <v>32.0419</v>
      </c>
      <c r="E20" s="93">
        <v>32.0419</v>
      </c>
      <c r="F20" s="92"/>
    </row>
    <row r="21" spans="1:6" ht="18.75" customHeight="1">
      <c r="A21" s="87" t="s">
        <v>420</v>
      </c>
      <c r="B21" s="87" t="s">
        <v>434</v>
      </c>
      <c r="C21" s="88" t="s">
        <v>435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420</v>
      </c>
      <c r="B22" s="87" t="s">
        <v>103</v>
      </c>
      <c r="C22" s="88" t="s">
        <v>208</v>
      </c>
      <c r="D22" s="90">
        <f t="shared" si="0"/>
        <v>103.5492</v>
      </c>
      <c r="E22" s="93">
        <v>103.5492</v>
      </c>
      <c r="F22" s="92"/>
    </row>
    <row r="23" spans="1:6" ht="18.75" customHeight="1">
      <c r="A23" s="87"/>
      <c r="B23" s="87"/>
      <c r="C23" s="88" t="s">
        <v>304</v>
      </c>
      <c r="D23" s="86">
        <f aca="true" t="shared" si="1" ref="D23:D50">F23</f>
        <v>17.2343</v>
      </c>
      <c r="E23" s="94"/>
      <c r="F23" s="89">
        <f>SUM(F24:F50)</f>
        <v>17.2343</v>
      </c>
    </row>
    <row r="24" spans="1:6" ht="18.75" customHeight="1">
      <c r="A24" s="87" t="s">
        <v>436</v>
      </c>
      <c r="B24" s="87" t="s">
        <v>78</v>
      </c>
      <c r="C24" s="88" t="s">
        <v>437</v>
      </c>
      <c r="D24" s="86">
        <f t="shared" si="1"/>
        <v>0</v>
      </c>
      <c r="E24" s="90"/>
      <c r="F24" s="95">
        <v>0</v>
      </c>
    </row>
    <row r="25" spans="1:6" ht="18.75" customHeight="1">
      <c r="A25" s="87" t="s">
        <v>436</v>
      </c>
      <c r="B25" s="87" t="s">
        <v>79</v>
      </c>
      <c r="C25" s="88" t="s">
        <v>438</v>
      </c>
      <c r="D25" s="86">
        <f t="shared" si="1"/>
        <v>0</v>
      </c>
      <c r="E25" s="90"/>
      <c r="F25" s="95">
        <v>0</v>
      </c>
    </row>
    <row r="26" spans="1:6" ht="18.75" customHeight="1">
      <c r="A26" s="87" t="s">
        <v>436</v>
      </c>
      <c r="B26" s="87" t="s">
        <v>82</v>
      </c>
      <c r="C26" s="88" t="s">
        <v>439</v>
      </c>
      <c r="D26" s="86">
        <f t="shared" si="1"/>
        <v>0</v>
      </c>
      <c r="E26" s="90"/>
      <c r="F26" s="95">
        <v>0</v>
      </c>
    </row>
    <row r="27" spans="1:6" ht="18.75" customHeight="1">
      <c r="A27" s="87" t="s">
        <v>436</v>
      </c>
      <c r="B27" s="87" t="s">
        <v>150</v>
      </c>
      <c r="C27" s="88" t="s">
        <v>440</v>
      </c>
      <c r="D27" s="86">
        <f t="shared" si="1"/>
        <v>0</v>
      </c>
      <c r="E27" s="90"/>
      <c r="F27" s="95">
        <v>0</v>
      </c>
    </row>
    <row r="28" spans="1:6" ht="18.75" customHeight="1">
      <c r="A28" s="87" t="s">
        <v>436</v>
      </c>
      <c r="B28" s="87" t="s">
        <v>89</v>
      </c>
      <c r="C28" s="88" t="s">
        <v>441</v>
      </c>
      <c r="D28" s="86">
        <f t="shared" si="1"/>
        <v>3</v>
      </c>
      <c r="E28" s="90"/>
      <c r="F28" s="95">
        <v>3</v>
      </c>
    </row>
    <row r="29" spans="1:6" ht="18.75" customHeight="1">
      <c r="A29" s="87" t="s">
        <v>436</v>
      </c>
      <c r="B29" s="87" t="s">
        <v>85</v>
      </c>
      <c r="C29" s="88" t="s">
        <v>442</v>
      </c>
      <c r="D29" s="86">
        <f t="shared" si="1"/>
        <v>3.704</v>
      </c>
      <c r="E29" s="90"/>
      <c r="F29" s="95">
        <v>3.704</v>
      </c>
    </row>
    <row r="30" spans="1:6" ht="18.75" customHeight="1">
      <c r="A30" s="87" t="s">
        <v>436</v>
      </c>
      <c r="B30" s="87" t="s">
        <v>106</v>
      </c>
      <c r="C30" s="88" t="s">
        <v>443</v>
      </c>
      <c r="D30" s="86">
        <f t="shared" si="1"/>
        <v>2.5</v>
      </c>
      <c r="E30" s="90"/>
      <c r="F30" s="95">
        <v>2.5</v>
      </c>
    </row>
    <row r="31" spans="1:6" ht="18.75" customHeight="1">
      <c r="A31" s="87" t="s">
        <v>444</v>
      </c>
      <c r="B31" s="87" t="s">
        <v>87</v>
      </c>
      <c r="C31" s="88" t="s">
        <v>445</v>
      </c>
      <c r="D31" s="86">
        <f t="shared" si="1"/>
        <v>0</v>
      </c>
      <c r="E31" s="90"/>
      <c r="F31" s="95">
        <v>0</v>
      </c>
    </row>
    <row r="32" spans="1:6" ht="18.75" customHeight="1">
      <c r="A32" s="87" t="s">
        <v>436</v>
      </c>
      <c r="B32" s="87" t="s">
        <v>220</v>
      </c>
      <c r="C32" s="88" t="s">
        <v>446</v>
      </c>
      <c r="D32" s="86">
        <f t="shared" si="1"/>
        <v>0</v>
      </c>
      <c r="E32" s="90"/>
      <c r="F32" s="95">
        <v>0</v>
      </c>
    </row>
    <row r="33" spans="1:6" ht="18.75" customHeight="1">
      <c r="A33" s="87" t="s">
        <v>436</v>
      </c>
      <c r="B33" s="87" t="s">
        <v>93</v>
      </c>
      <c r="C33" s="88" t="s">
        <v>447</v>
      </c>
      <c r="D33" s="86">
        <f t="shared" si="1"/>
        <v>0</v>
      </c>
      <c r="E33" s="90"/>
      <c r="F33" s="95">
        <v>0</v>
      </c>
    </row>
    <row r="34" spans="1:6" ht="18.75" customHeight="1">
      <c r="A34" s="87" t="s">
        <v>436</v>
      </c>
      <c r="B34" s="87" t="s">
        <v>431</v>
      </c>
      <c r="C34" s="88" t="s">
        <v>448</v>
      </c>
      <c r="D34" s="86">
        <f t="shared" si="1"/>
        <v>0</v>
      </c>
      <c r="E34" s="90"/>
      <c r="F34" s="95">
        <v>0</v>
      </c>
    </row>
    <row r="35" spans="1:6" ht="18.75" customHeight="1">
      <c r="A35" s="87" t="s">
        <v>436</v>
      </c>
      <c r="B35" s="87" t="s">
        <v>433</v>
      </c>
      <c r="C35" s="88" t="s">
        <v>449</v>
      </c>
      <c r="D35" s="86">
        <f t="shared" si="1"/>
        <v>1.5</v>
      </c>
      <c r="E35" s="90"/>
      <c r="F35" s="95">
        <v>1.5</v>
      </c>
    </row>
    <row r="36" spans="1:6" ht="18.75" customHeight="1">
      <c r="A36" s="87" t="s">
        <v>436</v>
      </c>
      <c r="B36" s="87" t="s">
        <v>434</v>
      </c>
      <c r="C36" s="88" t="s">
        <v>450</v>
      </c>
      <c r="D36" s="86">
        <f t="shared" si="1"/>
        <v>0</v>
      </c>
      <c r="E36" s="90"/>
      <c r="F36" s="95">
        <v>0</v>
      </c>
    </row>
    <row r="37" spans="1:6" ht="18.75" customHeight="1">
      <c r="A37" s="87" t="s">
        <v>436</v>
      </c>
      <c r="B37" s="87" t="s">
        <v>451</v>
      </c>
      <c r="C37" s="88" t="s">
        <v>213</v>
      </c>
      <c r="D37" s="86">
        <f t="shared" si="1"/>
        <v>0</v>
      </c>
      <c r="E37" s="90"/>
      <c r="F37" s="95">
        <v>0</v>
      </c>
    </row>
    <row r="38" spans="1:6" ht="18.75" customHeight="1">
      <c r="A38" s="87" t="s">
        <v>436</v>
      </c>
      <c r="B38" s="87" t="s">
        <v>107</v>
      </c>
      <c r="C38" s="88" t="s">
        <v>214</v>
      </c>
      <c r="D38" s="86">
        <f t="shared" si="1"/>
        <v>0</v>
      </c>
      <c r="E38" s="90"/>
      <c r="F38" s="95">
        <v>0</v>
      </c>
    </row>
    <row r="39" spans="1:6" ht="18.75" customHeight="1">
      <c r="A39" s="87" t="s">
        <v>436</v>
      </c>
      <c r="B39" s="87" t="s">
        <v>452</v>
      </c>
      <c r="C39" s="88" t="s">
        <v>217</v>
      </c>
      <c r="D39" s="86">
        <f t="shared" si="1"/>
        <v>0</v>
      </c>
      <c r="E39" s="90"/>
      <c r="F39" s="95">
        <v>0</v>
      </c>
    </row>
    <row r="40" spans="1:6" ht="18.75" customHeight="1">
      <c r="A40" s="87" t="s">
        <v>436</v>
      </c>
      <c r="B40" s="87" t="s">
        <v>453</v>
      </c>
      <c r="C40" s="88" t="s">
        <v>454</v>
      </c>
      <c r="D40" s="86">
        <f t="shared" si="1"/>
        <v>0</v>
      </c>
      <c r="E40" s="90"/>
      <c r="F40" s="95">
        <v>0</v>
      </c>
    </row>
    <row r="41" spans="1:6" ht="18.75" customHeight="1">
      <c r="A41" s="87" t="s">
        <v>436</v>
      </c>
      <c r="B41" s="87" t="s">
        <v>455</v>
      </c>
      <c r="C41" s="88" t="s">
        <v>456</v>
      </c>
      <c r="D41" s="86">
        <f t="shared" si="1"/>
        <v>0</v>
      </c>
      <c r="E41" s="90"/>
      <c r="F41" s="95">
        <v>0</v>
      </c>
    </row>
    <row r="42" spans="1:6" ht="18.75" customHeight="1">
      <c r="A42" s="87" t="s">
        <v>436</v>
      </c>
      <c r="B42" s="87" t="s">
        <v>457</v>
      </c>
      <c r="C42" s="88" t="s">
        <v>458</v>
      </c>
      <c r="D42" s="86">
        <f t="shared" si="1"/>
        <v>0</v>
      </c>
      <c r="E42" s="90"/>
      <c r="F42" s="95">
        <v>0</v>
      </c>
    </row>
    <row r="43" spans="1:6" ht="18.75" customHeight="1">
      <c r="A43" s="87" t="s">
        <v>436</v>
      </c>
      <c r="B43" s="87" t="s">
        <v>459</v>
      </c>
      <c r="C43" s="88" t="s">
        <v>460</v>
      </c>
      <c r="D43" s="86">
        <f t="shared" si="1"/>
        <v>0</v>
      </c>
      <c r="E43" s="90"/>
      <c r="F43" s="95">
        <v>0</v>
      </c>
    </row>
    <row r="44" spans="1:6" ht="18.75" customHeight="1">
      <c r="A44" s="87" t="s">
        <v>436</v>
      </c>
      <c r="B44" s="87" t="s">
        <v>461</v>
      </c>
      <c r="C44" s="88" t="s">
        <v>216</v>
      </c>
      <c r="D44" s="86">
        <f t="shared" si="1"/>
        <v>0</v>
      </c>
      <c r="E44" s="90"/>
      <c r="F44" s="95">
        <v>0</v>
      </c>
    </row>
    <row r="45" spans="1:6" ht="18.75" customHeight="1">
      <c r="A45" s="87" t="s">
        <v>436</v>
      </c>
      <c r="B45" s="87" t="s">
        <v>462</v>
      </c>
      <c r="C45" s="88" t="s">
        <v>463</v>
      </c>
      <c r="D45" s="86">
        <f t="shared" si="1"/>
        <v>1.636</v>
      </c>
      <c r="E45" s="90"/>
      <c r="F45" s="95">
        <v>1.636</v>
      </c>
    </row>
    <row r="46" spans="1:6" ht="18.75" customHeight="1">
      <c r="A46" s="87" t="s">
        <v>436</v>
      </c>
      <c r="B46" s="87" t="s">
        <v>95</v>
      </c>
      <c r="C46" s="88" t="s">
        <v>464</v>
      </c>
      <c r="D46" s="86">
        <f t="shared" si="1"/>
        <v>3.1145</v>
      </c>
      <c r="E46" s="90"/>
      <c r="F46" s="95">
        <v>3.1145</v>
      </c>
    </row>
    <row r="47" spans="1:6" ht="18.75" customHeight="1">
      <c r="A47" s="88" t="s">
        <v>436</v>
      </c>
      <c r="B47" s="88" t="s">
        <v>465</v>
      </c>
      <c r="C47" s="88" t="s">
        <v>219</v>
      </c>
      <c r="D47" s="86">
        <f t="shared" si="1"/>
        <v>0</v>
      </c>
      <c r="E47" s="90"/>
      <c r="F47" s="95">
        <v>0</v>
      </c>
    </row>
    <row r="48" spans="1:6" ht="18.75" customHeight="1">
      <c r="A48" s="88" t="s">
        <v>436</v>
      </c>
      <c r="B48" s="88" t="s">
        <v>466</v>
      </c>
      <c r="C48" s="88" t="s">
        <v>467</v>
      </c>
      <c r="D48" s="86">
        <f t="shared" si="1"/>
        <v>0</v>
      </c>
      <c r="E48" s="90"/>
      <c r="F48" s="95">
        <v>0</v>
      </c>
    </row>
    <row r="49" spans="1:6" ht="18.75" customHeight="1">
      <c r="A49" s="88" t="s">
        <v>436</v>
      </c>
      <c r="B49" s="88" t="s">
        <v>468</v>
      </c>
      <c r="C49" s="88" t="s">
        <v>469</v>
      </c>
      <c r="D49" s="86">
        <f t="shared" si="1"/>
        <v>0</v>
      </c>
      <c r="E49" s="90"/>
      <c r="F49" s="95">
        <v>0</v>
      </c>
    </row>
    <row r="50" spans="1:6" ht="18.75" customHeight="1">
      <c r="A50" s="88" t="s">
        <v>436</v>
      </c>
      <c r="B50" s="88" t="s">
        <v>103</v>
      </c>
      <c r="C50" s="88" t="s">
        <v>222</v>
      </c>
      <c r="D50" s="86">
        <f t="shared" si="1"/>
        <v>1.7798</v>
      </c>
      <c r="E50" s="90"/>
      <c r="F50" s="91">
        <v>1.7798</v>
      </c>
    </row>
    <row r="51" spans="1:6" ht="18.75" customHeight="1">
      <c r="A51" s="88"/>
      <c r="B51" s="88"/>
      <c r="C51" s="88" t="s">
        <v>259</v>
      </c>
      <c r="D51" s="86">
        <f aca="true" t="shared" si="2" ref="D51:D63">E51</f>
        <v>6.930000000000001</v>
      </c>
      <c r="E51" s="89">
        <f>SUM(E52:E63)</f>
        <v>6.930000000000001</v>
      </c>
      <c r="F51" s="94"/>
    </row>
    <row r="52" spans="1:6" ht="18.75" customHeight="1">
      <c r="A52" s="88" t="s">
        <v>470</v>
      </c>
      <c r="B52" s="88" t="s">
        <v>78</v>
      </c>
      <c r="C52" s="88" t="s">
        <v>471</v>
      </c>
      <c r="D52" s="86">
        <f t="shared" si="2"/>
        <v>0</v>
      </c>
      <c r="E52" s="95">
        <v>0</v>
      </c>
      <c r="F52" s="92"/>
    </row>
    <row r="53" spans="1:6" ht="18.75" customHeight="1">
      <c r="A53" s="88" t="s">
        <v>470</v>
      </c>
      <c r="B53" s="88" t="s">
        <v>79</v>
      </c>
      <c r="C53" s="88" t="s">
        <v>472</v>
      </c>
      <c r="D53" s="86">
        <f t="shared" si="2"/>
        <v>0</v>
      </c>
      <c r="E53" s="95">
        <v>0</v>
      </c>
      <c r="F53" s="92"/>
    </row>
    <row r="54" spans="1:6" ht="18.75" customHeight="1">
      <c r="A54" s="88" t="s">
        <v>470</v>
      </c>
      <c r="B54" s="88" t="s">
        <v>82</v>
      </c>
      <c r="C54" s="88" t="s">
        <v>473</v>
      </c>
      <c r="D54" s="86">
        <f t="shared" si="2"/>
        <v>0</v>
      </c>
      <c r="E54" s="95">
        <v>0</v>
      </c>
      <c r="F54" s="92"/>
    </row>
    <row r="55" spans="1:6" ht="18.75" customHeight="1">
      <c r="A55" s="88" t="s">
        <v>470</v>
      </c>
      <c r="B55" s="88" t="s">
        <v>150</v>
      </c>
      <c r="C55" s="88" t="s">
        <v>474</v>
      </c>
      <c r="D55" s="86">
        <f t="shared" si="2"/>
        <v>0</v>
      </c>
      <c r="E55" s="95">
        <v>0</v>
      </c>
      <c r="F55" s="92"/>
    </row>
    <row r="56" spans="1:6" ht="18.75" customHeight="1">
      <c r="A56" s="88" t="s">
        <v>470</v>
      </c>
      <c r="B56" s="88" t="s">
        <v>89</v>
      </c>
      <c r="C56" s="88" t="s">
        <v>475</v>
      </c>
      <c r="D56" s="86">
        <f t="shared" si="2"/>
        <v>6.69</v>
      </c>
      <c r="E56" s="95">
        <v>6.69</v>
      </c>
      <c r="F56" s="92"/>
    </row>
    <row r="57" spans="1:6" ht="18.75" customHeight="1">
      <c r="A57" s="88" t="s">
        <v>470</v>
      </c>
      <c r="B57" s="88" t="s">
        <v>85</v>
      </c>
      <c r="C57" s="88" t="s">
        <v>476</v>
      </c>
      <c r="D57" s="86">
        <f t="shared" si="2"/>
        <v>0</v>
      </c>
      <c r="E57" s="95">
        <v>0</v>
      </c>
      <c r="F57" s="92"/>
    </row>
    <row r="58" spans="1:6" ht="18.75" customHeight="1">
      <c r="A58" s="88" t="s">
        <v>470</v>
      </c>
      <c r="B58" s="88" t="s">
        <v>106</v>
      </c>
      <c r="C58" s="88" t="s">
        <v>477</v>
      </c>
      <c r="D58" s="86">
        <f t="shared" si="2"/>
        <v>0</v>
      </c>
      <c r="E58" s="95">
        <v>0</v>
      </c>
      <c r="F58" s="92"/>
    </row>
    <row r="59" spans="1:6" ht="18.75" customHeight="1">
      <c r="A59" s="88" t="s">
        <v>470</v>
      </c>
      <c r="B59" s="88" t="s">
        <v>87</v>
      </c>
      <c r="C59" s="88" t="s">
        <v>262</v>
      </c>
      <c r="D59" s="86">
        <f t="shared" si="2"/>
        <v>0</v>
      </c>
      <c r="E59" s="95">
        <v>0</v>
      </c>
      <c r="F59" s="92"/>
    </row>
    <row r="60" spans="1:6" ht="18.75" customHeight="1">
      <c r="A60" s="88" t="s">
        <v>470</v>
      </c>
      <c r="B60" s="88" t="s">
        <v>220</v>
      </c>
      <c r="C60" s="88" t="s">
        <v>478</v>
      </c>
      <c r="D60" s="86">
        <f t="shared" si="2"/>
        <v>0</v>
      </c>
      <c r="E60" s="95">
        <v>0</v>
      </c>
      <c r="F60" s="92"/>
    </row>
    <row r="61" spans="1:6" ht="18.75" customHeight="1">
      <c r="A61" s="88" t="s">
        <v>470</v>
      </c>
      <c r="B61" s="88" t="s">
        <v>428</v>
      </c>
      <c r="C61" s="88" t="s">
        <v>263</v>
      </c>
      <c r="D61" s="86">
        <f t="shared" si="2"/>
        <v>0</v>
      </c>
      <c r="E61" s="95">
        <v>0</v>
      </c>
      <c r="F61" s="92"/>
    </row>
    <row r="62" spans="1:6" ht="18.75" customHeight="1">
      <c r="A62" s="88" t="s">
        <v>470</v>
      </c>
      <c r="B62" s="88" t="s">
        <v>103</v>
      </c>
      <c r="C62" s="88" t="s">
        <v>479</v>
      </c>
      <c r="D62" s="86">
        <f t="shared" si="2"/>
        <v>0.24</v>
      </c>
      <c r="E62" s="95">
        <v>0.24</v>
      </c>
      <c r="F62" s="92"/>
    </row>
    <row r="63" spans="1:6" ht="18.75" customHeight="1">
      <c r="A63" s="88" t="s">
        <v>470</v>
      </c>
      <c r="B63" s="88" t="s">
        <v>103</v>
      </c>
      <c r="C63" s="88" t="s">
        <v>480</v>
      </c>
      <c r="D63" s="86">
        <f t="shared" si="2"/>
        <v>0</v>
      </c>
      <c r="E63" s="91">
        <v>0</v>
      </c>
      <c r="F63" s="92"/>
    </row>
    <row r="64" spans="1:6" ht="18.75" customHeight="1">
      <c r="A64" s="96"/>
      <c r="B64" s="96"/>
      <c r="C64" s="70" t="s">
        <v>481</v>
      </c>
      <c r="D64" s="86"/>
      <c r="E64" s="94"/>
      <c r="F64" s="86"/>
    </row>
    <row r="65" spans="1:6" ht="18.75" customHeight="1">
      <c r="A65" s="96">
        <v>309</v>
      </c>
      <c r="B65" s="96" t="s">
        <v>79</v>
      </c>
      <c r="C65" s="70" t="s">
        <v>482</v>
      </c>
      <c r="D65" s="86"/>
      <c r="E65" s="86"/>
      <c r="F65" s="86"/>
    </row>
    <row r="66" spans="1:6" ht="18.75" customHeight="1">
      <c r="A66" s="96">
        <v>309</v>
      </c>
      <c r="B66" s="96" t="s">
        <v>89</v>
      </c>
      <c r="C66" s="70" t="s">
        <v>227</v>
      </c>
      <c r="D66" s="86"/>
      <c r="E66" s="86"/>
      <c r="F66" s="86"/>
    </row>
    <row r="67" spans="1:6" s="72" customFormat="1" ht="18.75" customHeight="1">
      <c r="A67" s="96">
        <v>309</v>
      </c>
      <c r="B67" s="96" t="s">
        <v>85</v>
      </c>
      <c r="C67" s="70" t="s">
        <v>231</v>
      </c>
      <c r="D67" s="86"/>
      <c r="E67" s="86"/>
      <c r="F67" s="86"/>
    </row>
    <row r="68" spans="1:6" s="72" customFormat="1" ht="18.75" customHeight="1">
      <c r="A68" s="96"/>
      <c r="B68" s="96"/>
      <c r="C68" s="70" t="s">
        <v>306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6" t="s">
        <v>483</v>
      </c>
      <c r="B69" s="96" t="s">
        <v>78</v>
      </c>
      <c r="C69" s="70" t="s">
        <v>364</v>
      </c>
      <c r="D69" s="86">
        <f t="shared" si="3"/>
        <v>0</v>
      </c>
      <c r="E69" s="90"/>
      <c r="F69" s="91">
        <v>0</v>
      </c>
    </row>
    <row r="70" spans="1:6" s="72" customFormat="1" ht="18.75" customHeight="1">
      <c r="A70" s="96">
        <v>310</v>
      </c>
      <c r="B70" s="96" t="s">
        <v>79</v>
      </c>
      <c r="C70" s="70" t="s">
        <v>482</v>
      </c>
      <c r="D70" s="86">
        <f t="shared" si="3"/>
        <v>0</v>
      </c>
      <c r="E70" s="90"/>
      <c r="F70" s="93">
        <v>0</v>
      </c>
    </row>
    <row r="71" spans="1:6" s="72" customFormat="1" ht="18.75" customHeight="1">
      <c r="A71" s="96">
        <v>310</v>
      </c>
      <c r="B71" s="96" t="s">
        <v>82</v>
      </c>
      <c r="C71" s="70" t="s">
        <v>484</v>
      </c>
      <c r="D71" s="86">
        <f t="shared" si="3"/>
        <v>0</v>
      </c>
      <c r="E71" s="90"/>
      <c r="F71" s="93">
        <v>0</v>
      </c>
    </row>
    <row r="72" spans="1:6" s="72" customFormat="1" ht="18.75" customHeight="1">
      <c r="A72" s="96">
        <v>310</v>
      </c>
      <c r="B72" s="96" t="s">
        <v>89</v>
      </c>
      <c r="C72" s="70" t="s">
        <v>227</v>
      </c>
      <c r="D72" s="86">
        <f t="shared" si="3"/>
        <v>0</v>
      </c>
      <c r="E72" s="90"/>
      <c r="F72" s="93">
        <v>0</v>
      </c>
    </row>
    <row r="73" spans="1:6" s="72" customFormat="1" ht="18.75" customHeight="1">
      <c r="A73" s="96">
        <v>310</v>
      </c>
      <c r="B73" s="96" t="s">
        <v>85</v>
      </c>
      <c r="C73" s="70" t="s">
        <v>231</v>
      </c>
      <c r="D73" s="86">
        <f t="shared" si="3"/>
        <v>0</v>
      </c>
      <c r="E73" s="90"/>
      <c r="F73" s="93">
        <v>0</v>
      </c>
    </row>
    <row r="74" spans="1:6" s="72" customFormat="1" ht="18.75" customHeight="1">
      <c r="A74" s="96" t="s">
        <v>483</v>
      </c>
      <c r="B74" s="96" t="s">
        <v>106</v>
      </c>
      <c r="C74" s="70" t="s">
        <v>369</v>
      </c>
      <c r="D74" s="86">
        <f t="shared" si="3"/>
        <v>0</v>
      </c>
      <c r="E74" s="90"/>
      <c r="F74" s="93">
        <v>0</v>
      </c>
    </row>
    <row r="75" spans="1:6" s="72" customFormat="1" ht="18.75" customHeight="1">
      <c r="A75" s="96" t="s">
        <v>483</v>
      </c>
      <c r="B75" s="96" t="s">
        <v>87</v>
      </c>
      <c r="C75" s="70" t="s">
        <v>370</v>
      </c>
      <c r="D75" s="86">
        <f t="shared" si="3"/>
        <v>0</v>
      </c>
      <c r="E75" s="90"/>
      <c r="F75" s="93">
        <v>0</v>
      </c>
    </row>
    <row r="76" spans="1:6" s="72" customFormat="1" ht="18.75" customHeight="1">
      <c r="A76" s="96" t="s">
        <v>483</v>
      </c>
      <c r="B76" s="96" t="s">
        <v>220</v>
      </c>
      <c r="C76" s="70" t="s">
        <v>376</v>
      </c>
      <c r="D76" s="86">
        <f t="shared" si="3"/>
        <v>0</v>
      </c>
      <c r="E76" s="90"/>
      <c r="F76" s="93">
        <v>0</v>
      </c>
    </row>
    <row r="77" spans="1:6" s="72" customFormat="1" ht="18.75" customHeight="1">
      <c r="A77" s="96" t="s">
        <v>483</v>
      </c>
      <c r="B77" s="96" t="s">
        <v>428</v>
      </c>
      <c r="C77" s="70" t="s">
        <v>377</v>
      </c>
      <c r="D77" s="86">
        <f t="shared" si="3"/>
        <v>0</v>
      </c>
      <c r="E77" s="90"/>
      <c r="F77" s="93">
        <v>0</v>
      </c>
    </row>
    <row r="78" spans="1:6" s="72" customFormat="1" ht="18.75" customHeight="1">
      <c r="A78" s="96" t="s">
        <v>483</v>
      </c>
      <c r="B78" s="96" t="s">
        <v>93</v>
      </c>
      <c r="C78" s="70" t="s">
        <v>378</v>
      </c>
      <c r="D78" s="86">
        <f t="shared" si="3"/>
        <v>0</v>
      </c>
      <c r="E78" s="90"/>
      <c r="F78" s="93">
        <v>0</v>
      </c>
    </row>
    <row r="79" spans="1:6" s="72" customFormat="1" ht="18.75" customHeight="1">
      <c r="A79" s="96" t="s">
        <v>483</v>
      </c>
      <c r="B79" s="96" t="s">
        <v>431</v>
      </c>
      <c r="C79" s="70" t="s">
        <v>379</v>
      </c>
      <c r="D79" s="86">
        <f t="shared" si="3"/>
        <v>0</v>
      </c>
      <c r="E79" s="90"/>
      <c r="F79" s="93">
        <v>0</v>
      </c>
    </row>
    <row r="80" spans="1:6" s="72" customFormat="1" ht="18.75" customHeight="1">
      <c r="A80" s="96" t="s">
        <v>483</v>
      </c>
      <c r="B80" s="96" t="s">
        <v>433</v>
      </c>
      <c r="C80" s="70" t="s">
        <v>371</v>
      </c>
      <c r="D80" s="86">
        <f t="shared" si="3"/>
        <v>0</v>
      </c>
      <c r="E80" s="90"/>
      <c r="F80" s="93">
        <v>0</v>
      </c>
    </row>
    <row r="81" spans="1:6" s="72" customFormat="1" ht="18.75" customHeight="1">
      <c r="A81" s="96" t="s">
        <v>483</v>
      </c>
      <c r="B81" s="96" t="s">
        <v>485</v>
      </c>
      <c r="C81" s="70" t="s">
        <v>372</v>
      </c>
      <c r="D81" s="86">
        <f t="shared" si="3"/>
        <v>0</v>
      </c>
      <c r="E81" s="90"/>
      <c r="F81" s="93">
        <v>0</v>
      </c>
    </row>
    <row r="82" spans="1:6" s="72" customFormat="1" ht="18.75" customHeight="1">
      <c r="A82" s="96" t="s">
        <v>483</v>
      </c>
      <c r="B82" s="96" t="s">
        <v>486</v>
      </c>
      <c r="C82" s="70" t="s">
        <v>373</v>
      </c>
      <c r="D82" s="86">
        <f t="shared" si="3"/>
        <v>0</v>
      </c>
      <c r="E82" s="90"/>
      <c r="F82" s="93">
        <v>0</v>
      </c>
    </row>
    <row r="83" spans="1:6" s="72" customFormat="1" ht="18.75" customHeight="1">
      <c r="A83" s="96" t="s">
        <v>483</v>
      </c>
      <c r="B83" s="96" t="s">
        <v>487</v>
      </c>
      <c r="C83" s="70" t="s">
        <v>374</v>
      </c>
      <c r="D83" s="86">
        <f t="shared" si="3"/>
        <v>0</v>
      </c>
      <c r="E83" s="90"/>
      <c r="F83" s="93">
        <v>0</v>
      </c>
    </row>
    <row r="84" spans="1:6" s="72" customFormat="1" ht="18.75" customHeight="1">
      <c r="A84" s="96" t="s">
        <v>483</v>
      </c>
      <c r="B84" s="96" t="s">
        <v>103</v>
      </c>
      <c r="C84" s="70" t="s">
        <v>380</v>
      </c>
      <c r="D84" s="86">
        <f t="shared" si="3"/>
        <v>0</v>
      </c>
      <c r="E84" s="90"/>
      <c r="F84" s="93">
        <v>0</v>
      </c>
    </row>
    <row r="85" spans="1:6" s="72" customFormat="1" ht="18.75" customHeight="1">
      <c r="A85" s="96"/>
      <c r="B85" s="96"/>
      <c r="C85" s="70" t="s">
        <v>296</v>
      </c>
      <c r="D85" s="86">
        <f t="shared" si="3"/>
        <v>0</v>
      </c>
      <c r="E85" s="86"/>
      <c r="F85" s="97">
        <f>SUM(F86:F87)</f>
        <v>0</v>
      </c>
    </row>
    <row r="86" spans="1:6" ht="18.75" customHeight="1">
      <c r="A86" s="96">
        <v>399</v>
      </c>
      <c r="B86" s="96" t="s">
        <v>87</v>
      </c>
      <c r="C86" s="70" t="s">
        <v>488</v>
      </c>
      <c r="D86" s="86">
        <f t="shared" si="3"/>
        <v>0</v>
      </c>
      <c r="E86" s="90"/>
      <c r="F86" s="91">
        <v>0</v>
      </c>
    </row>
    <row r="87" spans="1:6" ht="18.75" customHeight="1">
      <c r="A87" s="96">
        <v>399</v>
      </c>
      <c r="B87" s="96" t="s">
        <v>103</v>
      </c>
      <c r="C87" s="70" t="s">
        <v>120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workbookViewId="0" topLeftCell="A1">
      <selection activeCell="G39" sqref="G39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489</v>
      </c>
    </row>
    <row r="2" spans="1:6" ht="19.5" customHeight="1">
      <c r="A2" s="4" t="s">
        <v>490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491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f>SUM(F9:F49)</f>
        <v>743.5796</v>
      </c>
    </row>
    <row r="9" spans="1:6" ht="19.5" customHeight="1">
      <c r="A9" s="46" t="s">
        <v>77</v>
      </c>
      <c r="B9" s="46" t="s">
        <v>78</v>
      </c>
      <c r="C9" s="46" t="s">
        <v>79</v>
      </c>
      <c r="D9" s="25" t="s">
        <v>75</v>
      </c>
      <c r="E9" s="25" t="s">
        <v>492</v>
      </c>
      <c r="F9" s="56">
        <v>1</v>
      </c>
    </row>
    <row r="10" spans="1:6" ht="19.5" customHeight="1">
      <c r="A10" s="46" t="s">
        <v>77</v>
      </c>
      <c r="B10" s="46" t="s">
        <v>82</v>
      </c>
      <c r="C10" s="46" t="s">
        <v>79</v>
      </c>
      <c r="D10" s="25" t="s">
        <v>75</v>
      </c>
      <c r="E10" s="25" t="s">
        <v>493</v>
      </c>
      <c r="F10" s="56">
        <v>10.44</v>
      </c>
    </row>
    <row r="11" spans="1:6" ht="19.5" customHeight="1">
      <c r="A11" s="46" t="s">
        <v>77</v>
      </c>
      <c r="B11" s="46" t="s">
        <v>82</v>
      </c>
      <c r="C11" s="46" t="s">
        <v>79</v>
      </c>
      <c r="D11" s="25" t="s">
        <v>75</v>
      </c>
      <c r="E11" s="25" t="s">
        <v>494</v>
      </c>
      <c r="F11" s="56">
        <v>32.9424</v>
      </c>
    </row>
    <row r="12" spans="1:6" ht="19.5" customHeight="1">
      <c r="A12" s="46" t="s">
        <v>77</v>
      </c>
      <c r="B12" s="46" t="s">
        <v>82</v>
      </c>
      <c r="C12" s="46" t="s">
        <v>85</v>
      </c>
      <c r="D12" s="25" t="s">
        <v>75</v>
      </c>
      <c r="E12" s="25" t="s">
        <v>495</v>
      </c>
      <c r="F12" s="56">
        <v>4</v>
      </c>
    </row>
    <row r="13" spans="1:6" ht="19.5" customHeight="1">
      <c r="A13" s="46" t="s">
        <v>77</v>
      </c>
      <c r="B13" s="46" t="s">
        <v>82</v>
      </c>
      <c r="C13" s="46" t="s">
        <v>87</v>
      </c>
      <c r="D13" s="25" t="s">
        <v>75</v>
      </c>
      <c r="E13" s="25" t="s">
        <v>496</v>
      </c>
      <c r="F13" s="56">
        <v>2.5</v>
      </c>
    </row>
    <row r="14" spans="1:6" ht="19.5" customHeight="1">
      <c r="A14" s="46" t="s">
        <v>77</v>
      </c>
      <c r="B14" s="46" t="s">
        <v>89</v>
      </c>
      <c r="C14" s="46" t="s">
        <v>90</v>
      </c>
      <c r="D14" s="25" t="s">
        <v>75</v>
      </c>
      <c r="E14" s="25" t="s">
        <v>497</v>
      </c>
      <c r="F14" s="56">
        <v>0.3</v>
      </c>
    </row>
    <row r="15" spans="1:6" ht="19.5" customHeight="1">
      <c r="A15" s="46" t="s">
        <v>77</v>
      </c>
      <c r="B15" s="46" t="s">
        <v>85</v>
      </c>
      <c r="C15" s="46" t="s">
        <v>90</v>
      </c>
      <c r="D15" s="25" t="s">
        <v>140</v>
      </c>
      <c r="E15" s="25" t="s">
        <v>498</v>
      </c>
      <c r="F15" s="56">
        <v>5</v>
      </c>
    </row>
    <row r="16" spans="1:6" ht="19.5" customHeight="1">
      <c r="A16" s="46" t="s">
        <v>77</v>
      </c>
      <c r="B16" s="46" t="s">
        <v>85</v>
      </c>
      <c r="C16" s="46" t="s">
        <v>90</v>
      </c>
      <c r="D16" s="25" t="s">
        <v>123</v>
      </c>
      <c r="E16" s="25" t="s">
        <v>499</v>
      </c>
      <c r="F16" s="56">
        <v>3.5</v>
      </c>
    </row>
    <row r="17" spans="1:6" ht="19.5" customHeight="1">
      <c r="A17" s="46" t="s">
        <v>77</v>
      </c>
      <c r="B17" s="46" t="s">
        <v>87</v>
      </c>
      <c r="C17" s="46" t="s">
        <v>90</v>
      </c>
      <c r="D17" s="25" t="s">
        <v>75</v>
      </c>
      <c r="E17" s="25" t="s">
        <v>500</v>
      </c>
      <c r="F17" s="56">
        <v>1.5</v>
      </c>
    </row>
    <row r="18" spans="1:6" ht="19.5" customHeight="1">
      <c r="A18" s="46" t="s">
        <v>77</v>
      </c>
      <c r="B18" s="46" t="s">
        <v>93</v>
      </c>
      <c r="C18" s="46" t="s">
        <v>79</v>
      </c>
      <c r="D18" s="25" t="s">
        <v>75</v>
      </c>
      <c r="E18" s="25" t="s">
        <v>501</v>
      </c>
      <c r="F18" s="56">
        <v>1.5</v>
      </c>
    </row>
    <row r="19" spans="1:6" ht="19.5" customHeight="1">
      <c r="A19" s="46" t="s">
        <v>77</v>
      </c>
      <c r="B19" s="46" t="s">
        <v>95</v>
      </c>
      <c r="C19" s="46" t="s">
        <v>79</v>
      </c>
      <c r="D19" s="25" t="s">
        <v>75</v>
      </c>
      <c r="E19" s="25" t="s">
        <v>502</v>
      </c>
      <c r="F19" s="56">
        <v>0.7</v>
      </c>
    </row>
    <row r="20" spans="1:6" ht="19.5" customHeight="1">
      <c r="A20" s="46" t="s">
        <v>77</v>
      </c>
      <c r="B20" s="46" t="s">
        <v>95</v>
      </c>
      <c r="C20" s="46" t="s">
        <v>79</v>
      </c>
      <c r="D20" s="25" t="s">
        <v>75</v>
      </c>
      <c r="E20" s="25" t="s">
        <v>503</v>
      </c>
      <c r="F20" s="56">
        <v>1</v>
      </c>
    </row>
    <row r="21" spans="1:6" ht="19.5" customHeight="1">
      <c r="A21" s="46" t="s">
        <v>77</v>
      </c>
      <c r="B21" s="46" t="s">
        <v>95</v>
      </c>
      <c r="C21" s="46" t="s">
        <v>79</v>
      </c>
      <c r="D21" s="25" t="s">
        <v>75</v>
      </c>
      <c r="E21" s="25" t="s">
        <v>504</v>
      </c>
      <c r="F21" s="56">
        <v>1.5</v>
      </c>
    </row>
    <row r="22" spans="1:6" ht="19.5" customHeight="1">
      <c r="A22" s="46" t="s">
        <v>77</v>
      </c>
      <c r="B22" s="46" t="s">
        <v>95</v>
      </c>
      <c r="C22" s="46" t="s">
        <v>79</v>
      </c>
      <c r="D22" s="25" t="s">
        <v>75</v>
      </c>
      <c r="E22" s="25" t="s">
        <v>505</v>
      </c>
      <c r="F22" s="56">
        <v>0.5</v>
      </c>
    </row>
    <row r="23" spans="1:6" ht="19.5" customHeight="1">
      <c r="A23" s="46" t="s">
        <v>77</v>
      </c>
      <c r="B23" s="46" t="s">
        <v>97</v>
      </c>
      <c r="C23" s="46" t="s">
        <v>79</v>
      </c>
      <c r="D23" s="25" t="s">
        <v>75</v>
      </c>
      <c r="E23" s="25" t="s">
        <v>506</v>
      </c>
      <c r="F23" s="56">
        <v>1.7</v>
      </c>
    </row>
    <row r="24" spans="1:6" ht="19.5" customHeight="1">
      <c r="A24" s="46" t="s">
        <v>99</v>
      </c>
      <c r="B24" s="46" t="s">
        <v>79</v>
      </c>
      <c r="C24" s="46" t="s">
        <v>87</v>
      </c>
      <c r="D24" s="25" t="s">
        <v>75</v>
      </c>
      <c r="E24" s="25" t="s">
        <v>507</v>
      </c>
      <c r="F24" s="56">
        <v>1.5</v>
      </c>
    </row>
    <row r="25" spans="1:6" ht="19.5" customHeight="1">
      <c r="A25" s="46" t="s">
        <v>99</v>
      </c>
      <c r="B25" s="46" t="s">
        <v>79</v>
      </c>
      <c r="C25" s="46" t="s">
        <v>87</v>
      </c>
      <c r="D25" s="25" t="s">
        <v>75</v>
      </c>
      <c r="E25" s="25" t="s">
        <v>508</v>
      </c>
      <c r="F25" s="56">
        <v>5</v>
      </c>
    </row>
    <row r="26" spans="1:6" ht="19.5" customHeight="1">
      <c r="A26" s="46" t="s">
        <v>99</v>
      </c>
      <c r="B26" s="46" t="s">
        <v>79</v>
      </c>
      <c r="C26" s="46" t="s">
        <v>87</v>
      </c>
      <c r="D26" s="25" t="s">
        <v>75</v>
      </c>
      <c r="E26" s="25" t="s">
        <v>509</v>
      </c>
      <c r="F26" s="56">
        <v>1.5</v>
      </c>
    </row>
    <row r="27" spans="1:6" ht="19.5" customHeight="1">
      <c r="A27" s="46" t="s">
        <v>99</v>
      </c>
      <c r="B27" s="46" t="s">
        <v>79</v>
      </c>
      <c r="C27" s="46" t="s">
        <v>87</v>
      </c>
      <c r="D27" s="25" t="s">
        <v>75</v>
      </c>
      <c r="E27" s="25" t="s">
        <v>510</v>
      </c>
      <c r="F27" s="56">
        <v>0.72</v>
      </c>
    </row>
    <row r="28" spans="1:6" ht="19.5" customHeight="1">
      <c r="A28" s="46" t="s">
        <v>99</v>
      </c>
      <c r="B28" s="46" t="s">
        <v>79</v>
      </c>
      <c r="C28" s="46" t="s">
        <v>87</v>
      </c>
      <c r="D28" s="25" t="s">
        <v>75</v>
      </c>
      <c r="E28" s="25" t="s">
        <v>511</v>
      </c>
      <c r="F28" s="56">
        <v>21.054</v>
      </c>
    </row>
    <row r="29" spans="1:6" ht="19.5" customHeight="1">
      <c r="A29" s="46" t="s">
        <v>99</v>
      </c>
      <c r="B29" s="46" t="s">
        <v>87</v>
      </c>
      <c r="C29" s="46" t="s">
        <v>78</v>
      </c>
      <c r="D29" s="25" t="s">
        <v>75</v>
      </c>
      <c r="E29" s="25" t="s">
        <v>512</v>
      </c>
      <c r="F29" s="56">
        <v>3.9432</v>
      </c>
    </row>
    <row r="30" spans="1:6" ht="19.5" customHeight="1">
      <c r="A30" s="46" t="s">
        <v>99</v>
      </c>
      <c r="B30" s="46" t="s">
        <v>93</v>
      </c>
      <c r="C30" s="46" t="s">
        <v>103</v>
      </c>
      <c r="D30" s="25" t="s">
        <v>75</v>
      </c>
      <c r="E30" s="25" t="s">
        <v>513</v>
      </c>
      <c r="F30" s="56">
        <v>0.5</v>
      </c>
    </row>
    <row r="31" spans="1:6" ht="19.5" customHeight="1">
      <c r="A31" s="46" t="s">
        <v>99</v>
      </c>
      <c r="B31" s="46" t="s">
        <v>93</v>
      </c>
      <c r="C31" s="46" t="s">
        <v>103</v>
      </c>
      <c r="D31" s="25" t="s">
        <v>75</v>
      </c>
      <c r="E31" s="25" t="s">
        <v>514</v>
      </c>
      <c r="F31" s="56">
        <v>0.6</v>
      </c>
    </row>
    <row r="32" spans="1:6" ht="19.5" customHeight="1">
      <c r="A32" s="46" t="s">
        <v>105</v>
      </c>
      <c r="B32" s="46" t="s">
        <v>106</v>
      </c>
      <c r="C32" s="46" t="s">
        <v>107</v>
      </c>
      <c r="D32" s="25" t="s">
        <v>75</v>
      </c>
      <c r="E32" s="25" t="s">
        <v>515</v>
      </c>
      <c r="F32" s="56">
        <v>0.4</v>
      </c>
    </row>
    <row r="33" spans="1:6" ht="19.5" customHeight="1">
      <c r="A33" s="46" t="s">
        <v>110</v>
      </c>
      <c r="B33" s="46" t="s">
        <v>89</v>
      </c>
      <c r="C33" s="46" t="s">
        <v>103</v>
      </c>
      <c r="D33" s="25" t="s">
        <v>75</v>
      </c>
      <c r="E33" s="25" t="s">
        <v>516</v>
      </c>
      <c r="F33" s="56">
        <v>6.6</v>
      </c>
    </row>
    <row r="34" spans="1:6" ht="19.5" customHeight="1">
      <c r="A34" s="46" t="s">
        <v>110</v>
      </c>
      <c r="B34" s="46" t="s">
        <v>106</v>
      </c>
      <c r="C34" s="46" t="s">
        <v>89</v>
      </c>
      <c r="D34" s="25" t="s">
        <v>75</v>
      </c>
      <c r="E34" s="25" t="s">
        <v>517</v>
      </c>
      <c r="F34" s="56">
        <v>22.932</v>
      </c>
    </row>
    <row r="35" spans="1:6" ht="19.5" customHeight="1">
      <c r="A35" s="46" t="s">
        <v>110</v>
      </c>
      <c r="B35" s="46" t="s">
        <v>106</v>
      </c>
      <c r="C35" s="46" t="s">
        <v>89</v>
      </c>
      <c r="D35" s="25" t="s">
        <v>75</v>
      </c>
      <c r="E35" s="25" t="s">
        <v>518</v>
      </c>
      <c r="F35" s="56">
        <v>25.5</v>
      </c>
    </row>
    <row r="36" spans="1:6" ht="19.5" customHeight="1">
      <c r="A36" s="46" t="s">
        <v>110</v>
      </c>
      <c r="B36" s="46" t="s">
        <v>106</v>
      </c>
      <c r="C36" s="46" t="s">
        <v>89</v>
      </c>
      <c r="D36" s="25" t="s">
        <v>75</v>
      </c>
      <c r="E36" s="25" t="s">
        <v>519</v>
      </c>
      <c r="F36" s="56">
        <v>85</v>
      </c>
    </row>
    <row r="37" spans="1:6" ht="19.5" customHeight="1">
      <c r="A37" s="46" t="s">
        <v>110</v>
      </c>
      <c r="B37" s="46" t="s">
        <v>106</v>
      </c>
      <c r="C37" s="46" t="s">
        <v>89</v>
      </c>
      <c r="D37" s="25" t="s">
        <v>75</v>
      </c>
      <c r="E37" s="25" t="s">
        <v>520</v>
      </c>
      <c r="F37" s="56">
        <v>348.63</v>
      </c>
    </row>
    <row r="38" spans="1:6" ht="19.5" customHeight="1">
      <c r="A38" s="46" t="s">
        <v>110</v>
      </c>
      <c r="B38" s="46" t="s">
        <v>106</v>
      </c>
      <c r="C38" s="46" t="s">
        <v>89</v>
      </c>
      <c r="D38" s="25" t="s">
        <v>75</v>
      </c>
      <c r="E38" s="25" t="s">
        <v>521</v>
      </c>
      <c r="F38" s="56">
        <v>33.528</v>
      </c>
    </row>
    <row r="39" spans="1:6" ht="19.5" customHeight="1">
      <c r="A39" s="46" t="s">
        <v>110</v>
      </c>
      <c r="B39" s="46" t="s">
        <v>106</v>
      </c>
      <c r="C39" s="46" t="s">
        <v>89</v>
      </c>
      <c r="D39" s="25" t="s">
        <v>75</v>
      </c>
      <c r="E39" s="25" t="s">
        <v>522</v>
      </c>
      <c r="F39" s="56">
        <v>25.5</v>
      </c>
    </row>
    <row r="40" spans="1:6" ht="19.5" customHeight="1">
      <c r="A40" s="46" t="s">
        <v>110</v>
      </c>
      <c r="B40" s="46" t="s">
        <v>106</v>
      </c>
      <c r="C40" s="46" t="s">
        <v>89</v>
      </c>
      <c r="D40" s="25" t="s">
        <v>75</v>
      </c>
      <c r="E40" s="25" t="s">
        <v>523</v>
      </c>
      <c r="F40" s="56">
        <v>12.24</v>
      </c>
    </row>
    <row r="41" spans="1:6" ht="19.5" customHeight="1">
      <c r="A41" s="46" t="s">
        <v>113</v>
      </c>
      <c r="B41" s="46" t="s">
        <v>79</v>
      </c>
      <c r="C41" s="46" t="s">
        <v>103</v>
      </c>
      <c r="D41" s="25" t="s">
        <v>75</v>
      </c>
      <c r="E41" s="25" t="s">
        <v>524</v>
      </c>
      <c r="F41" s="56">
        <v>1</v>
      </c>
    </row>
    <row r="42" spans="1:6" ht="19.5" customHeight="1">
      <c r="A42" s="46" t="s">
        <v>117</v>
      </c>
      <c r="B42" s="46" t="s">
        <v>78</v>
      </c>
      <c r="C42" s="46" t="s">
        <v>85</v>
      </c>
      <c r="D42" s="25" t="s">
        <v>75</v>
      </c>
      <c r="E42" s="25" t="s">
        <v>525</v>
      </c>
      <c r="F42" s="56">
        <v>5.4</v>
      </c>
    </row>
    <row r="43" spans="1:6" ht="19.5" customHeight="1">
      <c r="A43" s="46" t="s">
        <v>117</v>
      </c>
      <c r="B43" s="46" t="s">
        <v>78</v>
      </c>
      <c r="C43" s="46" t="s">
        <v>85</v>
      </c>
      <c r="D43" s="25" t="s">
        <v>75</v>
      </c>
      <c r="E43" s="25" t="s">
        <v>526</v>
      </c>
      <c r="F43" s="56">
        <v>0.5</v>
      </c>
    </row>
    <row r="44" spans="1:6" ht="19.5" customHeight="1">
      <c r="A44" s="46" t="s">
        <v>119</v>
      </c>
      <c r="B44" s="46" t="s">
        <v>103</v>
      </c>
      <c r="C44" s="46" t="s">
        <v>78</v>
      </c>
      <c r="D44" s="25" t="s">
        <v>75</v>
      </c>
      <c r="E44" s="25" t="s">
        <v>527</v>
      </c>
      <c r="F44" s="56">
        <v>1</v>
      </c>
    </row>
    <row r="45" spans="1:6" ht="19.5" customHeight="1">
      <c r="A45" s="46" t="s">
        <v>149</v>
      </c>
      <c r="B45" s="46" t="s">
        <v>87</v>
      </c>
      <c r="C45" s="46" t="s">
        <v>150</v>
      </c>
      <c r="D45" s="25" t="s">
        <v>75</v>
      </c>
      <c r="E45" s="25" t="s">
        <v>151</v>
      </c>
      <c r="F45" s="56">
        <v>7.45</v>
      </c>
    </row>
    <row r="46" spans="1:6" ht="19.5" customHeight="1">
      <c r="A46" s="46" t="s">
        <v>110</v>
      </c>
      <c r="B46" s="46" t="s">
        <v>78</v>
      </c>
      <c r="C46" s="46" t="s">
        <v>87</v>
      </c>
      <c r="D46" s="25" t="s">
        <v>75</v>
      </c>
      <c r="E46" s="25" t="s">
        <v>122</v>
      </c>
      <c r="F46" s="56">
        <v>10</v>
      </c>
    </row>
    <row r="47" spans="1:6" ht="19.5" customHeight="1">
      <c r="A47" s="46" t="s">
        <v>77</v>
      </c>
      <c r="B47" s="46" t="s">
        <v>82</v>
      </c>
      <c r="C47" s="46" t="s">
        <v>78</v>
      </c>
      <c r="D47" s="25" t="s">
        <v>75</v>
      </c>
      <c r="E47" s="25" t="s">
        <v>408</v>
      </c>
      <c r="F47" s="56">
        <v>20</v>
      </c>
    </row>
    <row r="48" spans="1:6" ht="19.5" customHeight="1">
      <c r="A48" s="46" t="s">
        <v>119</v>
      </c>
      <c r="B48" s="46" t="s">
        <v>528</v>
      </c>
      <c r="C48" s="46" t="s">
        <v>79</v>
      </c>
      <c r="D48" s="25" t="s">
        <v>75</v>
      </c>
      <c r="E48" s="25" t="s">
        <v>296</v>
      </c>
      <c r="F48" s="56">
        <v>30</v>
      </c>
    </row>
    <row r="49" spans="1:6" ht="19.5" customHeight="1">
      <c r="A49" s="46" t="s">
        <v>119</v>
      </c>
      <c r="B49" s="46" t="s">
        <v>103</v>
      </c>
      <c r="C49" s="46" t="s">
        <v>78</v>
      </c>
      <c r="D49" s="25" t="s">
        <v>75</v>
      </c>
      <c r="E49" s="25" t="s">
        <v>529</v>
      </c>
      <c r="F49" s="56">
        <v>5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530</v>
      </c>
      <c r="I1" s="49"/>
    </row>
    <row r="2" spans="1:9" ht="25.5" customHeight="1">
      <c r="A2" s="4" t="s">
        <v>531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532</v>
      </c>
      <c r="B4" s="16" t="s">
        <v>533</v>
      </c>
      <c r="C4" s="11" t="s">
        <v>534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332</v>
      </c>
      <c r="E5" s="38" t="s">
        <v>535</v>
      </c>
      <c r="F5" s="39"/>
      <c r="G5" s="39"/>
      <c r="H5" s="40" t="s">
        <v>337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536</v>
      </c>
      <c r="G6" s="44" t="s">
        <v>537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3</v>
      </c>
      <c r="D8" s="57">
        <v>0</v>
      </c>
      <c r="E8" s="58">
        <v>0</v>
      </c>
      <c r="F8" s="59">
        <v>0</v>
      </c>
      <c r="G8" s="59">
        <v>0</v>
      </c>
      <c r="H8" s="56">
        <v>3</v>
      </c>
      <c r="I8" s="49"/>
    </row>
    <row r="9" spans="1:9" ht="19.5" customHeight="1">
      <c r="A9" s="25" t="s">
        <v>75</v>
      </c>
      <c r="B9" s="25"/>
      <c r="C9" s="56">
        <v>3</v>
      </c>
      <c r="D9" s="57">
        <v>0</v>
      </c>
      <c r="E9" s="58">
        <v>0</v>
      </c>
      <c r="F9" s="59">
        <v>0</v>
      </c>
      <c r="G9" s="59">
        <v>0</v>
      </c>
      <c r="H9" s="56">
        <v>3</v>
      </c>
      <c r="I9" s="49"/>
    </row>
    <row r="10" spans="1:9" ht="19.5" customHeight="1">
      <c r="A10" s="25" t="s">
        <v>80</v>
      </c>
      <c r="B10" s="25" t="s">
        <v>76</v>
      </c>
      <c r="C10" s="56">
        <v>3</v>
      </c>
      <c r="D10" s="57">
        <v>0</v>
      </c>
      <c r="E10" s="58">
        <v>0</v>
      </c>
      <c r="F10" s="59">
        <v>0</v>
      </c>
      <c r="G10" s="59">
        <v>0</v>
      </c>
      <c r="H10" s="56">
        <v>3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Reset~</cp:lastModifiedBy>
  <dcterms:created xsi:type="dcterms:W3CDTF">2020-04-21T06:43:45Z</dcterms:created>
  <dcterms:modified xsi:type="dcterms:W3CDTF">2020-04-22T03:21:08Z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