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<sst xmlns="http://schemas.openxmlformats.org/spreadsheetml/2006/main" count="446">
  <si>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</si>
  <si>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</si>
  <si>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</si>
  <si>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</si>
  <si>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</si>
  <si>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</si>
  <si>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</si>
  <si>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</si>
  <si>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</si>
  <si>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</si>
  <si>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</si>
  <si>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</si>
  <si>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</si>
  <si>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</si>
  <si>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</si>
  <si>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</si>
  <si>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</si>
  <si>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</si>
  <si>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</si>
  <si>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</si>
  <si>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</si>
  <si>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</si>
  <si>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</si>
  <si>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</si>
  <si>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</si>
  <si>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</si>
  <si>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</si>
  <si>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</si>
  <si>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</si>
  <si>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</si>
  <si>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</si>
  <si>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</si>
  <si>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</si>
  <si>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</si>
  <si>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</si>
  <si>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</si>
  <si>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</si>
  <si>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</si>
  <si>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</si>
  <si>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</si>
  <si>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</si>
  <si>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</si>
  <si>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</si>
  <si>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</si>
  <si>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</si>
  <si>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</si>
  <si>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</si>
  <si>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</si>
  <si>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</si>
  <si>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</si>
  <si>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</si>
  <si>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</si>
  <si>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</si>
  <si>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</si>
  <si>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</si>
  <si>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</si>
  <si>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</si>
  <si>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</si>
  <si>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</si>
  <si>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</si>
  <si>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</si>
  <si>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</si>
  <si>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</si>
  <si>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</si>
  <si>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</si>
  <si>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</si>
  <si>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</si>
  <si>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</si>
  <si>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</si>
  <si>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</si>
  <si>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</si>
  <si>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</si>
  <si>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</si>
  <si>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</si>
  <si>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</si>
  <si>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</si>
  <si>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</si>
  <si>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</si>
  <si>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</si>
  <si>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685101</t>
  </si>
  <si>
    <t>通川区安云乡中心学校</t>
  </si>
  <si>
    <t>205</t>
  </si>
  <si>
    <t>02</t>
  </si>
  <si>
    <t xml:space="preserve">  685101</t>
  </si>
  <si>
    <t xml:space="preserve">  小学教育</t>
  </si>
  <si>
    <t>03</t>
  </si>
  <si>
    <t xml:space="preserve">  初中教育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</si>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</sst>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1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32" fillId="25" borderId="2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5409975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4076810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736887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187264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409014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5409975</v>
      </c>
      <c r="C35" s="163" t="s">
        <v>43</v>
      </c>
      <c r="D35" s="187">
        <f>SUM(D6:D34)</f>
        <v>5409975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5409975</v>
      </c>
      <c r="C40" s="163" t="s">
        <v>51</v>
      </c>
      <c r="D40" s="182">
        <f>SUM(D35,D36,D38)</f>
        <v>5409975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5409975</v>
      </c>
      <c r="G8" s="56"/>
      <c r="H8" s="57">
        <v>5409975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5409975</v>
      </c>
      <c r="G9" s="56"/>
      <c r="H9" s="57">
        <v>5409975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2708318</v>
      </c>
      <c r="G10" s="56"/>
      <c r="H10" s="57">
        <v>2708318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1368492</v>
      </c>
      <c r="G11" s="56"/>
      <c r="H11" s="57">
        <v>1368492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681687</v>
      </c>
      <c r="G12" s="56"/>
      <c r="H12" s="57">
        <v>681687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55200</v>
      </c>
      <c r="G13" s="56"/>
      <c r="H13" s="57">
        <v>55200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187264</v>
      </c>
      <c r="G14" s="56"/>
      <c r="H14" s="57">
        <v>187264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409014</v>
      </c>
      <c r="G15" s="56"/>
      <c r="H15" s="57">
        <v>409014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5409975</v>
      </c>
      <c r="G8" s="56">
        <v>5060975</v>
      </c>
      <c r="H8" s="59">
        <v>349000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5409975</v>
      </c>
      <c r="G9" s="56">
        <v>5060975</v>
      </c>
      <c r="H9" s="59">
        <v>349000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2708318</v>
      </c>
      <c r="G10" s="56">
        <v>2359318</v>
      </c>
      <c r="H10" s="59">
        <v>349000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1368492</v>
      </c>
      <c r="G11" s="56">
        <v>1368492</v>
      </c>
      <c r="H11" s="59">
        <v>0</v>
      </c>
      <c r="I11" s="57"/>
      <c r="J11" s="56"/>
    </row>
    <row r="12" ht="20.1" customHeight="1" spans="1:1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681687</v>
      </c>
      <c r="G12" s="56">
        <v>681687</v>
      </c>
      <c r="H12" s="59">
        <v>0</v>
      </c>
      <c r="I12" s="57"/>
      <c r="J12" s="56"/>
    </row>
    <row r="13" ht="20.1" customHeight="1" spans="1:1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55200</v>
      </c>
      <c r="G13" s="56">
        <v>55200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187264</v>
      </c>
      <c r="G14" s="56">
        <v>187264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409014</v>
      </c>
      <c r="G15" s="56">
        <v>409014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5409975</v>
      </c>
      <c r="E6" s="167">
        <f>SUM(E7:E34)</f>
        <v>5409975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5409975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4076810</v>
      </c>
      <c r="E11" s="167">
        <v>4076810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736887</v>
      </c>
      <c r="E14" s="167">
        <v>736887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187264</v>
      </c>
      <c r="E16" s="167">
        <v>187264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409014</v>
      </c>
      <c r="E26" s="167">
        <v>409014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5409975</v>
      </c>
      <c r="E38" s="171">
        <f>E6+E36</f>
        <v>5409975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5409975</v>
      </c>
      <c r="F7" s="124">
        <f>G7</f>
        <v>5409975</v>
      </c>
      <c r="G7" s="124">
        <f>G8+G13+G24+G32+G39+G43+G53</f>
        <v>5409975</v>
      </c>
      <c r="H7" s="124">
        <f>H8+H13+H24+H32+H39+H43+H53</f>
        <v>5060975</v>
      </c>
      <c r="I7" s="124">
        <f>I8+I13+I24+I32+I39+I43+I53</f>
        <v>349000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91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85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90</v>
      </c>
      <c r="C12" s="131"/>
      <c r="D12" s="46" t="s">
        <v>160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161</v>
      </c>
      <c r="B13" s="122"/>
      <c r="C13" s="131"/>
      <c r="D13" s="125" t="s">
        <v>162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163</v>
      </c>
      <c r="B14" s="122" t="s">
        <v>91</v>
      </c>
      <c r="C14" s="131"/>
      <c r="D14" s="46" t="s">
        <v>164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163</v>
      </c>
      <c r="B15" s="122" t="s">
        <v>82</v>
      </c>
      <c r="C15" s="131"/>
      <c r="D15" s="46" t="s">
        <v>165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163</v>
      </c>
      <c r="B16" s="140" t="s">
        <v>85</v>
      </c>
      <c r="C16" s="131"/>
      <c r="D16" s="141" t="s">
        <v>166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163</v>
      </c>
      <c r="B17" s="122" t="s">
        <v>167</v>
      </c>
      <c r="C17" s="131"/>
      <c r="D17" s="46" t="s">
        <v>168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163</v>
      </c>
      <c r="B18" s="122" t="s">
        <v>88</v>
      </c>
      <c r="C18" s="131"/>
      <c r="D18" s="46" t="s">
        <v>169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163</v>
      </c>
      <c r="B19" s="122" t="s">
        <v>170</v>
      </c>
      <c r="C19" s="131"/>
      <c r="D19" s="46" t="s">
        <v>171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163</v>
      </c>
      <c r="B20" s="122" t="s">
        <v>172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163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163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163</v>
      </c>
      <c r="B23" s="122" t="s">
        <v>90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91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85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88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170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172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90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91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85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167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88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90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5318743</v>
      </c>
      <c r="F39" s="134">
        <f>G39</f>
        <v>5318743</v>
      </c>
      <c r="G39" s="124">
        <f t="shared" si="0"/>
        <v>5318743</v>
      </c>
      <c r="H39" s="145">
        <v>4989743</v>
      </c>
      <c r="I39" s="124">
        <v>329000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91</v>
      </c>
      <c r="C40" s="131"/>
      <c r="D40" s="46" t="s">
        <v>195</v>
      </c>
      <c r="E40" s="137"/>
      <c r="F40" s="56"/>
      <c r="G40" s="139">
        <f t="shared" si="0"/>
        <v>4365073</v>
      </c>
      <c r="H40" s="132">
        <v>4365073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953670</v>
      </c>
      <c r="H41" s="58">
        <v>624670</v>
      </c>
      <c r="I41" s="56">
        <v>329000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90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20000</v>
      </c>
      <c r="F43" s="134">
        <f>G43</f>
        <v>20000</v>
      </c>
      <c r="G43" s="135">
        <f t="shared" si="0"/>
        <v>20000</v>
      </c>
      <c r="H43" s="136">
        <v>0</v>
      </c>
      <c r="I43" s="124">
        <v>20000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91</v>
      </c>
      <c r="C44" s="131"/>
      <c r="D44" s="46" t="s">
        <v>201</v>
      </c>
      <c r="E44" s="137"/>
      <c r="F44" s="58"/>
      <c r="G44" s="56">
        <f t="shared" si="0"/>
        <v>20000</v>
      </c>
      <c r="H44" s="138">
        <v>0</v>
      </c>
      <c r="I44" s="88">
        <v>20000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91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90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91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71232</v>
      </c>
      <c r="F53" s="134">
        <f>G53</f>
        <v>71232</v>
      </c>
      <c r="G53" s="124">
        <f t="shared" si="0"/>
        <v>71232</v>
      </c>
      <c r="H53" s="145">
        <v>71232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91</v>
      </c>
      <c r="C54" s="131"/>
      <c r="D54" s="46" t="s">
        <v>217</v>
      </c>
      <c r="E54" s="137"/>
      <c r="F54" s="56"/>
      <c r="G54" s="132">
        <f t="shared" si="0"/>
        <v>71232</v>
      </c>
      <c r="H54" s="132">
        <v>71232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85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88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90</v>
      </c>
      <c r="C58" s="131"/>
      <c r="D58" s="46" t="s">
        <v>221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85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91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85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167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91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91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85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167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88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170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91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170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172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90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5409975</v>
      </c>
      <c r="F8" s="58">
        <v>4365073</v>
      </c>
      <c r="G8" s="58">
        <v>2103720</v>
      </c>
      <c r="H8" s="58">
        <v>47136</v>
      </c>
      <c r="I8" s="58">
        <v>0</v>
      </c>
      <c r="J8" s="58">
        <v>0</v>
      </c>
      <c r="K8" s="58">
        <v>880332</v>
      </c>
      <c r="L8" s="58">
        <v>681687</v>
      </c>
      <c r="M8" s="58">
        <v>0</v>
      </c>
      <c r="N8" s="58">
        <v>187264</v>
      </c>
      <c r="O8" s="58">
        <v>0</v>
      </c>
      <c r="P8" s="58">
        <v>55200</v>
      </c>
      <c r="Q8" s="58">
        <v>409014</v>
      </c>
      <c r="R8" s="58">
        <v>0</v>
      </c>
      <c r="S8" s="58">
        <v>720</v>
      </c>
      <c r="T8" s="58">
        <v>953670</v>
      </c>
      <c r="U8" s="58">
        <v>233040</v>
      </c>
      <c r="V8" s="58">
        <v>0</v>
      </c>
      <c r="W8" s="58">
        <v>0</v>
      </c>
      <c r="X8" s="58">
        <v>0</v>
      </c>
      <c r="Y8" s="58">
        <v>13000</v>
      </c>
      <c r="Z8" s="58">
        <v>25000</v>
      </c>
      <c r="AA8" s="58">
        <v>19000</v>
      </c>
      <c r="AB8" s="58">
        <v>0</v>
      </c>
      <c r="AC8" s="58">
        <v>8000</v>
      </c>
      <c r="AD8" s="58">
        <v>150000</v>
      </c>
      <c r="AE8" s="58">
        <v>0</v>
      </c>
      <c r="AF8" s="58">
        <v>130000</v>
      </c>
      <c r="AG8" s="58">
        <v>0</v>
      </c>
      <c r="AH8" s="58">
        <v>0</v>
      </c>
      <c r="AI8" s="58">
        <v>41000</v>
      </c>
      <c r="AJ8" s="58">
        <v>0</v>
      </c>
      <c r="AK8" s="58">
        <v>0</v>
      </c>
      <c r="AL8" s="58">
        <v>0</v>
      </c>
      <c r="AM8" s="58">
        <v>0</v>
      </c>
      <c r="AN8" s="58">
        <v>156000</v>
      </c>
      <c r="AO8" s="58">
        <v>0</v>
      </c>
      <c r="AP8" s="58">
        <v>44092</v>
      </c>
      <c r="AQ8" s="58">
        <v>90538</v>
      </c>
      <c r="AR8" s="58">
        <v>0</v>
      </c>
      <c r="AS8" s="58">
        <v>0</v>
      </c>
      <c r="AT8" s="58">
        <v>0</v>
      </c>
      <c r="AU8" s="58">
        <v>44000</v>
      </c>
      <c r="AV8" s="58">
        <v>71232</v>
      </c>
      <c r="AW8" s="58">
        <v>0</v>
      </c>
      <c r="AX8" s="58">
        <v>0</v>
      </c>
      <c r="AY8" s="58">
        <v>0</v>
      </c>
      <c r="AZ8" s="58">
        <v>0</v>
      </c>
      <c r="BA8" s="58">
        <v>71232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20000</v>
      </c>
      <c r="CB8" s="58">
        <v>0</v>
      </c>
      <c r="CC8" s="58">
        <v>20000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2708318</v>
      </c>
      <c r="F9" s="58">
        <v>1663416</v>
      </c>
      <c r="G9" s="58">
        <v>1139520</v>
      </c>
      <c r="H9" s="58">
        <v>26412</v>
      </c>
      <c r="I9" s="58">
        <v>0</v>
      </c>
      <c r="J9" s="58">
        <v>0</v>
      </c>
      <c r="K9" s="58">
        <v>497064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420</v>
      </c>
      <c r="T9" s="58">
        <v>953670</v>
      </c>
      <c r="U9" s="58">
        <v>233040</v>
      </c>
      <c r="V9" s="58">
        <v>0</v>
      </c>
      <c r="W9" s="58">
        <v>0</v>
      </c>
      <c r="X9" s="58">
        <v>0</v>
      </c>
      <c r="Y9" s="58">
        <v>13000</v>
      </c>
      <c r="Z9" s="58">
        <v>25000</v>
      </c>
      <c r="AA9" s="58">
        <v>19000</v>
      </c>
      <c r="AB9" s="58">
        <v>0</v>
      </c>
      <c r="AC9" s="58">
        <v>8000</v>
      </c>
      <c r="AD9" s="58">
        <v>150000</v>
      </c>
      <c r="AE9" s="58">
        <v>0</v>
      </c>
      <c r="AF9" s="58">
        <v>130000</v>
      </c>
      <c r="AG9" s="58">
        <v>0</v>
      </c>
      <c r="AH9" s="58">
        <v>0</v>
      </c>
      <c r="AI9" s="58">
        <v>41000</v>
      </c>
      <c r="AJ9" s="58">
        <v>0</v>
      </c>
      <c r="AK9" s="58">
        <v>0</v>
      </c>
      <c r="AL9" s="58">
        <v>0</v>
      </c>
      <c r="AM9" s="58">
        <v>0</v>
      </c>
      <c r="AN9" s="58">
        <v>156000</v>
      </c>
      <c r="AO9" s="58">
        <v>0</v>
      </c>
      <c r="AP9" s="58">
        <v>44092</v>
      </c>
      <c r="AQ9" s="58">
        <v>90538</v>
      </c>
      <c r="AR9" s="58">
        <v>0</v>
      </c>
      <c r="AS9" s="58">
        <v>0</v>
      </c>
      <c r="AT9" s="58">
        <v>0</v>
      </c>
      <c r="AU9" s="58">
        <v>44000</v>
      </c>
      <c r="AV9" s="58">
        <v>71232</v>
      </c>
      <c r="AW9" s="58">
        <v>0</v>
      </c>
      <c r="AX9" s="58">
        <v>0</v>
      </c>
      <c r="AY9" s="58">
        <v>0</v>
      </c>
      <c r="AZ9" s="58">
        <v>0</v>
      </c>
      <c r="BA9" s="58">
        <v>71232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20000</v>
      </c>
      <c r="CB9" s="58">
        <v>0</v>
      </c>
      <c r="CC9" s="58">
        <v>20000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91</v>
      </c>
      <c r="D10" s="102" t="s">
        <v>275</v>
      </c>
      <c r="E10" s="58">
        <v>409014</v>
      </c>
      <c r="F10" s="58">
        <v>409014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409014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87</v>
      </c>
      <c r="B11" s="25" t="s">
        <v>90</v>
      </c>
      <c r="C11" s="25" t="s">
        <v>91</v>
      </c>
      <c r="D11" s="102" t="s">
        <v>347</v>
      </c>
      <c r="E11" s="58">
        <v>55200</v>
      </c>
      <c r="F11" s="58">
        <v>55200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55200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87</v>
      </c>
      <c r="B12" s="25" t="s">
        <v>88</v>
      </c>
      <c r="C12" s="25" t="s">
        <v>88</v>
      </c>
      <c r="D12" s="102" t="s">
        <v>348</v>
      </c>
      <c r="E12" s="58">
        <v>681687</v>
      </c>
      <c r="F12" s="58">
        <v>681687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681687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349</v>
      </c>
      <c r="E13" s="58">
        <v>1368492</v>
      </c>
      <c r="F13" s="58">
        <v>1368492</v>
      </c>
      <c r="G13" s="58">
        <v>964200</v>
      </c>
      <c r="H13" s="58">
        <v>20724</v>
      </c>
      <c r="I13" s="58">
        <v>0</v>
      </c>
      <c r="J13" s="58">
        <v>0</v>
      </c>
      <c r="K13" s="58">
        <v>383268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300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93</v>
      </c>
      <c r="B14" s="25" t="s">
        <v>94</v>
      </c>
      <c r="C14" s="25" t="s">
        <v>82</v>
      </c>
      <c r="D14" s="102" t="s">
        <v>350</v>
      </c>
      <c r="E14" s="58">
        <v>187264</v>
      </c>
      <c r="F14" s="58">
        <v>187264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187264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5060975</v>
      </c>
      <c r="E8" s="81">
        <f>E9+E23+E51+E64+E68+E74</f>
        <v>4436305</v>
      </c>
      <c r="F8" s="81">
        <f>F9+F23+F51+F64+F68+F74</f>
        <v>624670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4365073</v>
      </c>
      <c r="E9" s="82">
        <f>SUM(E10:E22)</f>
        <v>4365073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91</v>
      </c>
      <c r="C10" s="46" t="s">
        <v>357</v>
      </c>
      <c r="D10" s="57">
        <f t="shared" ref="D10:D22" si="0">E10+F10</f>
        <v>2103720</v>
      </c>
      <c r="E10" s="83">
        <v>2103720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47136</v>
      </c>
      <c r="E11" s="83">
        <v>47136</v>
      </c>
      <c r="F11" s="59"/>
      <c r="G11" s="49"/>
    </row>
    <row r="12" ht="18.6" customHeight="1" spans="1:7">
      <c r="A12" s="25" t="s">
        <v>356</v>
      </c>
      <c r="B12" s="25" t="s">
        <v>85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880332</v>
      </c>
      <c r="E14" s="83">
        <v>880332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681687</v>
      </c>
      <c r="E15" s="83">
        <v>681687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187264</v>
      </c>
      <c r="E17" s="83">
        <v>187264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55200</v>
      </c>
      <c r="E19" s="83">
        <v>55200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409014</v>
      </c>
      <c r="E20" s="83">
        <v>409014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90</v>
      </c>
      <c r="C22" s="46" t="s">
        <v>160</v>
      </c>
      <c r="D22" s="57">
        <f t="shared" si="0"/>
        <v>720</v>
      </c>
      <c r="E22" s="56">
        <v>720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624670</v>
      </c>
      <c r="E23" s="82">
        <f>SUM(E24:E50)</f>
        <v>0</v>
      </c>
      <c r="F23" s="82">
        <f>SUM(F24:F50)</f>
        <v>624670</v>
      </c>
      <c r="G23" s="49"/>
    </row>
    <row r="24" ht="18.6" customHeight="1" spans="1:7">
      <c r="A24" s="25" t="s">
        <v>372</v>
      </c>
      <c r="B24" s="25" t="s">
        <v>91</v>
      </c>
      <c r="C24" s="46" t="s">
        <v>373</v>
      </c>
      <c r="D24" s="57">
        <f t="shared" ref="D24:D50" si="1">E24+F24</f>
        <v>233040</v>
      </c>
      <c r="E24" s="87"/>
      <c r="F24" s="83">
        <v>233040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372</v>
      </c>
      <c r="B26" s="25" t="s">
        <v>85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167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88</v>
      </c>
      <c r="C28" s="46" t="s">
        <v>377</v>
      </c>
      <c r="D28" s="57">
        <f t="shared" si="1"/>
        <v>13000</v>
      </c>
      <c r="E28" s="87"/>
      <c r="F28" s="83">
        <v>13000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25000</v>
      </c>
      <c r="E29" s="87"/>
      <c r="F29" s="83">
        <v>25000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19000</v>
      </c>
      <c r="E30" s="87"/>
      <c r="F30" s="83">
        <v>19000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165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166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156000</v>
      </c>
      <c r="E43" s="87"/>
      <c r="F43" s="83">
        <v>156000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44092</v>
      </c>
      <c r="E45" s="87"/>
      <c r="F45" s="83">
        <v>44092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90538</v>
      </c>
      <c r="E46" s="87"/>
      <c r="F46" s="83">
        <v>90538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90</v>
      </c>
      <c r="C50" s="46" t="s">
        <v>178</v>
      </c>
      <c r="D50" s="57">
        <f t="shared" si="1"/>
        <v>44000</v>
      </c>
      <c r="E50" s="87"/>
      <c r="F50" s="56">
        <v>44000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71232</v>
      </c>
      <c r="E51" s="82">
        <f>E52+E53+E54+E55+E56+E57+E58+E59+E60+E61+E63</f>
        <v>71232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91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85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167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88</v>
      </c>
      <c r="C56" s="46" t="s">
        <v>413</v>
      </c>
      <c r="D56" s="57">
        <f t="shared" si="2"/>
        <v>71232</v>
      </c>
      <c r="E56" s="83">
        <v>71232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90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90</v>
      </c>
      <c r="C63" s="46" t="s">
        <v>418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88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170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88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170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90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349000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349000</v>
      </c>
    </row>
    <row r="10" ht="20.1" customHeight="1" spans="1:6">
      <c r="A10" s="46"/>
      <c r="B10" s="46"/>
      <c r="C10" s="46"/>
      <c r="D10" s="25"/>
      <c r="E10" s="25"/>
      <c r="F10" s="56">
        <v>349000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428</v>
      </c>
      <c r="F11" s="56">
        <v>349000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429</v>
      </c>
      <c r="I1" s="49"/>
    </row>
    <row r="2" ht="25.5" customHeight="1" spans="1:9">
      <c r="A2" s="4" t="s">
        <v>430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438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440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441</v>
      </c>
      <c r="I1" s="49"/>
    </row>
    <row r="2" ht="25.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439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445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2019-04-16T05:28:31Z</dcterms:created>
  <dcterms:modified xsi:type="dcterms:W3CDTF">2019-04-16T05:28:36Z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