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<sst xmlns="http://schemas.openxmlformats.org/spreadsheetml/2006/main" count="447">
  <si>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</si>
  <si>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</si>
  <si>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</si>
  <si>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</si>
  <si>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</si>
  <si>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</si>
  <si>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</si>
  <si>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</si>
  <si>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</si>
  <si>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</si>
  <si>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</si>
  <si>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</si>
  <si>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</si>
  <si>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</si>
  <si>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</si>
  <si>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</si>
  <si>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</si>
  <si>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</si>
  <si>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</si>
  <si>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</si>
  <si>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</si>
  <si>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</si>
  <si>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</si>
  <si>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</si>
  <si>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</si>
  <si>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</si>
  <si>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</si>
  <si>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</si>
  <si>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</si>
  <si>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</si>
  <si>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</si>
  <si>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</si>
  <si>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</si>
  <si>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</si>
  <si>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</si>
  <si>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</si>
  <si>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</si>
  <si>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</si>
  <si>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</si>
  <si>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</si>
  <si>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</si>
  <si>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</si>
  <si>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</si>
  <si>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</si>
  <si>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</si>
  <si>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</si>
  <si>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</si>
  <si>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</si>
  <si>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</si>
  <si>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</si>
  <si>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</si>
  <si>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</si>
  <si>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</si>
  <si>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</si>
  <si>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</si>
  <si>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</si>
  <si>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</si>
  <si>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</si>
  <si>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</si>
  <si>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</si>
  <si>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</si>
  <si>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</si>
  <si>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</si>
  <si>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</si>
  <si>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</si>
  <si>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</si>
  <si>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</si>
  <si>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</si>
  <si>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</si>
  <si>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</si>
  <si>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</si>
  <si>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</si>
  <si>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</si>
  <si>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</si>
  <si>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</si>
  <si>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</si>
  <si>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</si>
  <si>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</si>
  <si>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</si>
  <si>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684101</t>
  </si>
  <si>
    <t>通川区金石乡中心学校</t>
  </si>
  <si>
    <t>205</t>
  </si>
  <si>
    <t>02</t>
  </si>
  <si>
    <t xml:space="preserve">  684101</t>
  </si>
  <si>
    <t xml:space="preserve">  小学教育</t>
  </si>
  <si>
    <t>03</t>
  </si>
  <si>
    <t xml:space="preserve">  初中教育</t>
  </si>
  <si>
    <t>07</t>
  </si>
  <si>
    <t>99</t>
  </si>
  <si>
    <t xml:space="preserve">  其他特殊教育支出</t>
  </si>
  <si>
    <t>208</t>
  </si>
  <si>
    <t>05</t>
  </si>
  <si>
    <t xml:space="preserve">  机关事业单位基本养老保险缴费支出</t>
  </si>
  <si>
    <t>01</t>
  </si>
  <si>
    <t xml:space="preserve">  其他社会保障和就业支出</t>
  </si>
  <si>
    <t>210</t>
  </si>
  <si>
    <t>11</t>
  </si>
  <si>
    <t xml:space="preserve">  事业单位医疗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</si>
  <si>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</si>
  <si>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</si>
  <si>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</si>
  <si>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</si>
  <si>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</si>
  <si>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</si>
  <si>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</si>
  <si>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</si>
  <si>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</si>
  <si>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</si>
  <si>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</si>
  <si>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</si>
  <si>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</si>
  <si>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</si>
  <si>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</si>
  <si>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</si>
  <si>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</si>
  <si>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</si>
  <si>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</si>
  <si>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</si>
  <si>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</si>
  <si>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</si>
  <si>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</si>
  <si>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</si>
  <si>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</si>
  <si>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</si>
  <si>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</si>
  <si>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</si>
  <si>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</si>
  <si>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</si>
  <si>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</si>
  <si>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</si>
  <si>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</si>
  <si>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</si>
  <si>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</si>
  <si>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</si>
  <si>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</si>
  <si>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</si>
  <si>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</si>
  <si>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</si>
  <si>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</si>
  <si>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</si>
  <si>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</si>
  <si>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</si>
  <si>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</si>
  <si>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</si>
  <si>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</si>
  <si>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</si>
  <si>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</si>
  <si>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</si>
  <si>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</si>
  <si>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</si>
  <si>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</si>
  <si>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</si>
  <si>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</si>
  <si>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</si>
  <si>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</si>
  <si>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</si>
  <si>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</si>
  <si>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</si>
  <si>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</si>
  <si>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</si>
  <si>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</si>
  <si>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</si>
  <si>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</si>
  <si>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</si>
  <si>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</si>
  <si>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</si>
  <si>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</si>
  <si>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</si>
  <si>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</si>
  <si>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</si>
  <si>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</si>
  <si>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</si>
  <si>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</si>
  <si>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</si>
  <si>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</si>
  <si>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</si>
  <si>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</si>
  <si>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</si>
  <si>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</si>
  <si>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</si>
  <si>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</si>
  <si>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</si>
  <si>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</si>
  <si>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</si>
  <si>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</si>
  <si>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</si>
  <si>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</si>
  <si>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</si>
  <si>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</si>
  <si>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</si>
  <si>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</si>
  <si>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</si>
  <si>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</si>
  <si>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</si>
  <si>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</si>
  <si>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</si>
  <si>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</si>
  <si>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</si>
  <si>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</si>
  <si>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</si>
  <si>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</si>
  <si>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</si>
  <si>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</si>
  <si>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</si>
  <si>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</si>
  <si>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</si>
  <si>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</si>
  <si>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</si>
  <si>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</si>
  <si>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</si>
  <si>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</si>
  <si>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</si>
  <si>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</si>
  <si>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</si>
  <si>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</si>
  <si>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</si>
  <si>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</si>
  <si>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</si>
  <si>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</si>
  <si>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</si>
  <si>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</si>
  <si>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</si>
  <si>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</si>
  <si>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</si>
  <si>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</si>
  <si>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</si>
  <si>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</si>
  <si>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</si>
  <si>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</si>
  <si>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</si>
  <si>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</si>
  <si>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</si>
  <si>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</si>
  <si>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</si>
  <si>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</si>
  <si>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</si>
  <si>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</si>
  <si>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</si>
  <si>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</si>
  <si>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</si>
  <si>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</si>
  <si>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</si>
  <si>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</si>
  <si>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</si>
  <si>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</si>
  <si>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</si>
  <si>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</si>
  <si>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</si>
  <si>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</si>
  <si>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</si>
  <si>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</si>
  <si>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</si>
  <si>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</si>
  <si>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</si>
  <si>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</si>
  <si>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</si>
  <si>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</si>
  <si>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</si>
  <si>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</si>
  <si>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</si>
  <si>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</si>
  <si>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</si>
  <si>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</si>
  <si>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</si>
  <si>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</si>
  <si>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</si>
  <si>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</si>
  <si>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</si>
  <si>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</si>
  <si>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</si>
  <si>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</si>
  <si>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</si>
  <si>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</si>
  <si>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</si>
  <si>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</si>
  <si>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</si>
  <si>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</si>
  <si>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</si>
  <si>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</si>
  <si>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</si>
  <si>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</si>
  <si>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</si>
  <si>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</si>
  <si>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</si>
  <si>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</si>
  <si>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</si>
  <si>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</si>
  <si>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</si>
  <si>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</si>
  <si>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</si>
  <si>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</si>
  <si>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</si>
  <si>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</si>
  <si>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</si>
  <si>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</si>
  <si>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</si>
  <si>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</si>
  <si>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</si>
  <si>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</si>
  <si>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</si>
  <si>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</si>
  <si>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</si>
  <si>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</si>
  <si>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</si>
  <si>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</si>
  <si>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</si>
  <si>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</si>
  <si>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</si>
  <si>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</si>
  <si>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</si>
  <si>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</si>
  <si>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</si>
  <si>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</si>
  <si>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</si>
  <si>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</si>
  <si>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</si>
  <si>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</si>
  <si>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</si>
  <si>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</si>
  <si>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</si>
  <si>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</si>
  <si>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</si>
  <si>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</si>
  <si>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</si>
  <si>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</si>
  <si>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</si>
  <si>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</si>
  <si>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</si>
  <si>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</si>
  <si>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</si>
  <si>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</si>
  <si>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</si>
  <si>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</si>
  <si>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</si>
  <si>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</si>
  <si>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</si>
  <si>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</si>
  <si>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</si>
  <si>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</si>
  <si>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</si>
  <si>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</si>
  <si>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</si>
  <si>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</si>
  <si>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</si>
  <si>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</si>
  <si>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</si>
  <si>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</si>
  <si>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</si>
  <si>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</si>
  <si>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</si>
  <si>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事业单位医疗</t>
  </si>
  <si>
    <t>其他特殊教育支出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</si>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</sst>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8" borderId="1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9390647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7780858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1281415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328374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9390647</v>
      </c>
      <c r="C35" s="163" t="s">
        <v>43</v>
      </c>
      <c r="D35" s="187">
        <f>SUM(D6:D34)</f>
        <v>9390647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9390647</v>
      </c>
      <c r="C40" s="163" t="s">
        <v>51</v>
      </c>
      <c r="D40" s="182">
        <f>SUM(D35,D36,D38)</f>
        <v>9390647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9390647</v>
      </c>
      <c r="G8" s="56"/>
      <c r="H8" s="57">
        <v>9390647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9390647</v>
      </c>
      <c r="G9" s="56"/>
      <c r="H9" s="57">
        <v>9390647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4464191</v>
      </c>
      <c r="G10" s="56"/>
      <c r="H10" s="57">
        <v>4464191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3232667</v>
      </c>
      <c r="G11" s="56"/>
      <c r="H11" s="57">
        <v>3232667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81</v>
      </c>
      <c r="B12" s="46" t="s">
        <v>87</v>
      </c>
      <c r="C12" s="46" t="s">
        <v>88</v>
      </c>
      <c r="D12" s="46" t="s">
        <v>83</v>
      </c>
      <c r="E12" s="194" t="s">
        <v>89</v>
      </c>
      <c r="F12" s="58">
        <v>84000</v>
      </c>
      <c r="G12" s="56"/>
      <c r="H12" s="57">
        <v>84000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90</v>
      </c>
      <c r="B13" s="46" t="s">
        <v>91</v>
      </c>
      <c r="C13" s="46" t="s">
        <v>91</v>
      </c>
      <c r="D13" s="46" t="s">
        <v>83</v>
      </c>
      <c r="E13" s="194" t="s">
        <v>92</v>
      </c>
      <c r="F13" s="58">
        <v>1184215</v>
      </c>
      <c r="G13" s="56"/>
      <c r="H13" s="57">
        <v>1184215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90</v>
      </c>
      <c r="B14" s="46" t="s">
        <v>88</v>
      </c>
      <c r="C14" s="46" t="s">
        <v>93</v>
      </c>
      <c r="D14" s="46" t="s">
        <v>83</v>
      </c>
      <c r="E14" s="194" t="s">
        <v>94</v>
      </c>
      <c r="F14" s="58">
        <v>97200</v>
      </c>
      <c r="G14" s="56"/>
      <c r="H14" s="57">
        <v>97200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95</v>
      </c>
      <c r="B15" s="46" t="s">
        <v>96</v>
      </c>
      <c r="C15" s="46" t="s">
        <v>82</v>
      </c>
      <c r="D15" s="46" t="s">
        <v>83</v>
      </c>
      <c r="E15" s="194" t="s">
        <v>97</v>
      </c>
      <c r="F15" s="58">
        <v>328374</v>
      </c>
      <c r="G15" s="56"/>
      <c r="H15" s="57">
        <v>328374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9390647</v>
      </c>
      <c r="G8" s="56">
        <v>8658647</v>
      </c>
      <c r="H8" s="59">
        <v>732000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9390647</v>
      </c>
      <c r="G9" s="56">
        <v>8658647</v>
      </c>
      <c r="H9" s="59">
        <v>732000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4464191</v>
      </c>
      <c r="G10" s="56">
        <v>3732191</v>
      </c>
      <c r="H10" s="59">
        <v>732000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3232667</v>
      </c>
      <c r="G11" s="56">
        <v>3232667</v>
      </c>
      <c r="H11" s="59">
        <v>0</v>
      </c>
      <c r="I11" s="57"/>
      <c r="J11" s="56"/>
    </row>
    <row r="12" ht="20.1" customHeight="1" spans="1:10">
      <c r="A12" s="46" t="s">
        <v>81</v>
      </c>
      <c r="B12" s="46" t="s">
        <v>87</v>
      </c>
      <c r="C12" s="46" t="s">
        <v>88</v>
      </c>
      <c r="D12" s="46" t="s">
        <v>83</v>
      </c>
      <c r="E12" s="194" t="s">
        <v>89</v>
      </c>
      <c r="F12" s="58">
        <v>84000</v>
      </c>
      <c r="G12" s="56">
        <v>84000</v>
      </c>
      <c r="H12" s="59">
        <v>0</v>
      </c>
      <c r="I12" s="57"/>
      <c r="J12" s="56"/>
    </row>
    <row r="13" ht="20.1" customHeight="1" spans="1:10">
      <c r="A13" s="46" t="s">
        <v>90</v>
      </c>
      <c r="B13" s="46" t="s">
        <v>91</v>
      </c>
      <c r="C13" s="46" t="s">
        <v>91</v>
      </c>
      <c r="D13" s="46" t="s">
        <v>83</v>
      </c>
      <c r="E13" s="194" t="s">
        <v>92</v>
      </c>
      <c r="F13" s="58">
        <v>1184215</v>
      </c>
      <c r="G13" s="56">
        <v>1184215</v>
      </c>
      <c r="H13" s="59">
        <v>0</v>
      </c>
      <c r="I13" s="57"/>
      <c r="J13" s="56"/>
    </row>
    <row r="14" ht="20.1" customHeight="1" spans="1:10">
      <c r="A14" s="46" t="s">
        <v>90</v>
      </c>
      <c r="B14" s="46" t="s">
        <v>88</v>
      </c>
      <c r="C14" s="46" t="s">
        <v>93</v>
      </c>
      <c r="D14" s="46" t="s">
        <v>83</v>
      </c>
      <c r="E14" s="194" t="s">
        <v>94</v>
      </c>
      <c r="F14" s="58">
        <v>97200</v>
      </c>
      <c r="G14" s="56">
        <v>97200</v>
      </c>
      <c r="H14" s="59">
        <v>0</v>
      </c>
      <c r="I14" s="57"/>
      <c r="J14" s="56"/>
    </row>
    <row r="15" ht="20.1" customHeight="1" spans="1:10">
      <c r="A15" s="46" t="s">
        <v>95</v>
      </c>
      <c r="B15" s="46" t="s">
        <v>96</v>
      </c>
      <c r="C15" s="46" t="s">
        <v>82</v>
      </c>
      <c r="D15" s="46" t="s">
        <v>83</v>
      </c>
      <c r="E15" s="194" t="s">
        <v>97</v>
      </c>
      <c r="F15" s="58">
        <v>328374</v>
      </c>
      <c r="G15" s="56">
        <v>328374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9390647</v>
      </c>
      <c r="E6" s="167">
        <f>SUM(E7:E34)</f>
        <v>9390647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9390647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7780858</v>
      </c>
      <c r="E11" s="167">
        <v>7780858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1281415</v>
      </c>
      <c r="E14" s="167">
        <v>1281415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328374</v>
      </c>
      <c r="E16" s="167">
        <v>328374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0</v>
      </c>
      <c r="E26" s="167">
        <v>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9390647</v>
      </c>
      <c r="E38" s="171">
        <f>E6+E36</f>
        <v>9390647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9390647</v>
      </c>
      <c r="F7" s="124">
        <f>G7</f>
        <v>9390647</v>
      </c>
      <c r="G7" s="124">
        <f>G8+G13+G24+G32+G39+G43+G53</f>
        <v>9390647</v>
      </c>
      <c r="H7" s="124">
        <f>H8+H13+H24+H32+H39+H43+H53</f>
        <v>8658647</v>
      </c>
      <c r="I7" s="124">
        <f>I8+I13+I24+I32+I39+I43+I53</f>
        <v>732000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93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85</v>
      </c>
      <c r="C11" s="131"/>
      <c r="D11" s="46" t="s">
        <v>160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88</v>
      </c>
      <c r="C12" s="131"/>
      <c r="D12" s="46" t="s">
        <v>161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162</v>
      </c>
      <c r="B13" s="122"/>
      <c r="C13" s="131"/>
      <c r="D13" s="125" t="s">
        <v>163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2" t="s">
        <v>93</v>
      </c>
      <c r="C14" s="131"/>
      <c r="D14" s="46" t="s">
        <v>165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164</v>
      </c>
      <c r="B15" s="122" t="s">
        <v>82</v>
      </c>
      <c r="C15" s="131"/>
      <c r="D15" s="46" t="s">
        <v>166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164</v>
      </c>
      <c r="B16" s="140" t="s">
        <v>85</v>
      </c>
      <c r="C16" s="131"/>
      <c r="D16" s="141" t="s">
        <v>167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164</v>
      </c>
      <c r="B17" s="122" t="s">
        <v>168</v>
      </c>
      <c r="C17" s="131"/>
      <c r="D17" s="46" t="s">
        <v>169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164</v>
      </c>
      <c r="B18" s="122" t="s">
        <v>91</v>
      </c>
      <c r="C18" s="131"/>
      <c r="D18" s="46" t="s">
        <v>170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164</v>
      </c>
      <c r="B19" s="122" t="s">
        <v>171</v>
      </c>
      <c r="C19" s="131"/>
      <c r="D19" s="46" t="s">
        <v>172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164</v>
      </c>
      <c r="B20" s="122" t="s">
        <v>87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164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164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164</v>
      </c>
      <c r="B23" s="122" t="s">
        <v>88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93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85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91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171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87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88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93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85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168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91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88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9185315</v>
      </c>
      <c r="F39" s="134">
        <f>G39</f>
        <v>9185315</v>
      </c>
      <c r="G39" s="124">
        <f t="shared" si="0"/>
        <v>9185315</v>
      </c>
      <c r="H39" s="145">
        <v>8603315</v>
      </c>
      <c r="I39" s="124">
        <v>582000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93</v>
      </c>
      <c r="C40" s="131"/>
      <c r="D40" s="46" t="s">
        <v>195</v>
      </c>
      <c r="E40" s="137"/>
      <c r="F40" s="56"/>
      <c r="G40" s="139">
        <f t="shared" si="0"/>
        <v>7575571</v>
      </c>
      <c r="H40" s="132">
        <v>7575571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1609744</v>
      </c>
      <c r="H41" s="58">
        <v>1027744</v>
      </c>
      <c r="I41" s="56">
        <v>582000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88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150000</v>
      </c>
      <c r="F43" s="134">
        <f>G43</f>
        <v>150000</v>
      </c>
      <c r="G43" s="135">
        <f t="shared" si="0"/>
        <v>150000</v>
      </c>
      <c r="H43" s="136">
        <v>0</v>
      </c>
      <c r="I43" s="124">
        <v>150000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93</v>
      </c>
      <c r="C44" s="131"/>
      <c r="D44" s="46" t="s">
        <v>201</v>
      </c>
      <c r="E44" s="137"/>
      <c r="F44" s="58"/>
      <c r="G44" s="56">
        <f t="shared" si="0"/>
        <v>150000</v>
      </c>
      <c r="H44" s="138">
        <v>0</v>
      </c>
      <c r="I44" s="88">
        <v>150000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93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88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93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55332</v>
      </c>
      <c r="F53" s="134">
        <f>G53</f>
        <v>55332</v>
      </c>
      <c r="G53" s="124">
        <f t="shared" si="0"/>
        <v>55332</v>
      </c>
      <c r="H53" s="145">
        <v>55332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93</v>
      </c>
      <c r="C54" s="131"/>
      <c r="D54" s="46" t="s">
        <v>217</v>
      </c>
      <c r="E54" s="137"/>
      <c r="F54" s="56"/>
      <c r="G54" s="132">
        <f t="shared" si="0"/>
        <v>55332</v>
      </c>
      <c r="H54" s="132">
        <v>55332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85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91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88</v>
      </c>
      <c r="C58" s="131"/>
      <c r="D58" s="46" t="s">
        <v>221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85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93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85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168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93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93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85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168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91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171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93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171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87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88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9390647</v>
      </c>
      <c r="F8" s="58">
        <v>7575571</v>
      </c>
      <c r="G8" s="58">
        <v>3604980</v>
      </c>
      <c r="H8" s="58">
        <v>82548</v>
      </c>
      <c r="I8" s="58">
        <v>0</v>
      </c>
      <c r="J8" s="58">
        <v>0</v>
      </c>
      <c r="K8" s="58">
        <v>1563228</v>
      </c>
      <c r="L8" s="58">
        <v>1184215</v>
      </c>
      <c r="M8" s="58">
        <v>0</v>
      </c>
      <c r="N8" s="58">
        <v>328374</v>
      </c>
      <c r="O8" s="58">
        <v>0</v>
      </c>
      <c r="P8" s="58">
        <v>97200</v>
      </c>
      <c r="Q8" s="58">
        <v>710526</v>
      </c>
      <c r="R8" s="58">
        <v>0</v>
      </c>
      <c r="S8" s="58">
        <v>4500</v>
      </c>
      <c r="T8" s="58">
        <v>1609744</v>
      </c>
      <c r="U8" s="58">
        <v>382354</v>
      </c>
      <c r="V8" s="58">
        <v>0</v>
      </c>
      <c r="W8" s="58">
        <v>0</v>
      </c>
      <c r="X8" s="58">
        <v>0</v>
      </c>
      <c r="Y8" s="58">
        <v>80000</v>
      </c>
      <c r="Z8" s="58">
        <v>80000</v>
      </c>
      <c r="AA8" s="58">
        <v>0</v>
      </c>
      <c r="AB8" s="58">
        <v>0</v>
      </c>
      <c r="AC8" s="58">
        <v>0</v>
      </c>
      <c r="AD8" s="58">
        <v>150000</v>
      </c>
      <c r="AE8" s="58">
        <v>0</v>
      </c>
      <c r="AF8" s="58">
        <v>350000</v>
      </c>
      <c r="AG8" s="58">
        <v>2000</v>
      </c>
      <c r="AH8" s="58">
        <v>0</v>
      </c>
      <c r="AI8" s="58">
        <v>80000</v>
      </c>
      <c r="AJ8" s="58">
        <v>0</v>
      </c>
      <c r="AK8" s="58">
        <v>0</v>
      </c>
      <c r="AL8" s="58">
        <v>0</v>
      </c>
      <c r="AM8" s="58">
        <v>0</v>
      </c>
      <c r="AN8" s="58">
        <v>295000</v>
      </c>
      <c r="AO8" s="58">
        <v>0</v>
      </c>
      <c r="AP8" s="58">
        <v>59211</v>
      </c>
      <c r="AQ8" s="58">
        <v>126179</v>
      </c>
      <c r="AR8" s="58">
        <v>0</v>
      </c>
      <c r="AS8" s="58">
        <v>5000</v>
      </c>
      <c r="AT8" s="58">
        <v>0</v>
      </c>
      <c r="AU8" s="58">
        <v>0</v>
      </c>
      <c r="AV8" s="58">
        <v>55332</v>
      </c>
      <c r="AW8" s="58">
        <v>0</v>
      </c>
      <c r="AX8" s="58">
        <v>0</v>
      </c>
      <c r="AY8" s="58">
        <v>0</v>
      </c>
      <c r="AZ8" s="58">
        <v>0</v>
      </c>
      <c r="BA8" s="58">
        <v>55332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150000</v>
      </c>
      <c r="CB8" s="58">
        <v>0</v>
      </c>
      <c r="CC8" s="58">
        <v>150000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4464191</v>
      </c>
      <c r="F9" s="58">
        <v>3135915</v>
      </c>
      <c r="G9" s="58">
        <v>1894980</v>
      </c>
      <c r="H9" s="58">
        <v>43390</v>
      </c>
      <c r="I9" s="58">
        <v>0</v>
      </c>
      <c r="J9" s="58">
        <v>0</v>
      </c>
      <c r="K9" s="58">
        <v>821697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373482</v>
      </c>
      <c r="R9" s="58">
        <v>0</v>
      </c>
      <c r="S9" s="58">
        <v>2366</v>
      </c>
      <c r="T9" s="58">
        <v>1122944</v>
      </c>
      <c r="U9" s="58">
        <v>125554</v>
      </c>
      <c r="V9" s="58">
        <v>0</v>
      </c>
      <c r="W9" s="58">
        <v>0</v>
      </c>
      <c r="X9" s="58">
        <v>0</v>
      </c>
      <c r="Y9" s="58">
        <v>60000</v>
      </c>
      <c r="Z9" s="58">
        <v>60000</v>
      </c>
      <c r="AA9" s="58">
        <v>0</v>
      </c>
      <c r="AB9" s="58">
        <v>0</v>
      </c>
      <c r="AC9" s="58">
        <v>0</v>
      </c>
      <c r="AD9" s="58">
        <v>150000</v>
      </c>
      <c r="AE9" s="58">
        <v>0</v>
      </c>
      <c r="AF9" s="58">
        <v>350000</v>
      </c>
      <c r="AG9" s="58">
        <v>2000</v>
      </c>
      <c r="AH9" s="58">
        <v>0</v>
      </c>
      <c r="AI9" s="58">
        <v>80000</v>
      </c>
      <c r="AJ9" s="58">
        <v>0</v>
      </c>
      <c r="AK9" s="58">
        <v>0</v>
      </c>
      <c r="AL9" s="58">
        <v>0</v>
      </c>
      <c r="AM9" s="58">
        <v>0</v>
      </c>
      <c r="AN9" s="58">
        <v>195000</v>
      </c>
      <c r="AO9" s="58">
        <v>0</v>
      </c>
      <c r="AP9" s="58">
        <v>29211</v>
      </c>
      <c r="AQ9" s="58">
        <v>66179</v>
      </c>
      <c r="AR9" s="58">
        <v>0</v>
      </c>
      <c r="AS9" s="58">
        <v>5000</v>
      </c>
      <c r="AT9" s="58">
        <v>0</v>
      </c>
      <c r="AU9" s="58">
        <v>0</v>
      </c>
      <c r="AV9" s="58">
        <v>55332</v>
      </c>
      <c r="AW9" s="58">
        <v>0</v>
      </c>
      <c r="AX9" s="58">
        <v>0</v>
      </c>
      <c r="AY9" s="58">
        <v>0</v>
      </c>
      <c r="AZ9" s="58">
        <v>0</v>
      </c>
      <c r="BA9" s="58">
        <v>55332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150000</v>
      </c>
      <c r="CB9" s="58">
        <v>0</v>
      </c>
      <c r="CC9" s="58">
        <v>150000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90</v>
      </c>
      <c r="B10" s="25" t="s">
        <v>88</v>
      </c>
      <c r="C10" s="25" t="s">
        <v>93</v>
      </c>
      <c r="D10" s="102" t="s">
        <v>347</v>
      </c>
      <c r="E10" s="58">
        <v>97200</v>
      </c>
      <c r="F10" s="58">
        <v>97200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97200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90</v>
      </c>
      <c r="B11" s="25" t="s">
        <v>91</v>
      </c>
      <c r="C11" s="25" t="s">
        <v>91</v>
      </c>
      <c r="D11" s="102" t="s">
        <v>348</v>
      </c>
      <c r="E11" s="58">
        <v>1184215</v>
      </c>
      <c r="F11" s="58">
        <v>1184215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1184215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81</v>
      </c>
      <c r="B12" s="25" t="s">
        <v>82</v>
      </c>
      <c r="C12" s="25" t="s">
        <v>85</v>
      </c>
      <c r="D12" s="102" t="s">
        <v>349</v>
      </c>
      <c r="E12" s="58">
        <v>3232667</v>
      </c>
      <c r="F12" s="58">
        <v>2829867</v>
      </c>
      <c r="G12" s="58">
        <v>1710000</v>
      </c>
      <c r="H12" s="58">
        <v>39158</v>
      </c>
      <c r="I12" s="58">
        <v>0</v>
      </c>
      <c r="J12" s="58">
        <v>0</v>
      </c>
      <c r="K12" s="58">
        <v>741531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337044</v>
      </c>
      <c r="R12" s="58">
        <v>0</v>
      </c>
      <c r="S12" s="58">
        <v>2134</v>
      </c>
      <c r="T12" s="58">
        <v>402800</v>
      </c>
      <c r="U12" s="58">
        <v>172800</v>
      </c>
      <c r="V12" s="58">
        <v>0</v>
      </c>
      <c r="W12" s="58">
        <v>0</v>
      </c>
      <c r="X12" s="58">
        <v>0</v>
      </c>
      <c r="Y12" s="58">
        <v>20000</v>
      </c>
      <c r="Z12" s="58">
        <v>20000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100000</v>
      </c>
      <c r="AO12" s="58">
        <v>0</v>
      </c>
      <c r="AP12" s="58">
        <v>30000</v>
      </c>
      <c r="AQ12" s="58">
        <v>60000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95</v>
      </c>
      <c r="B13" s="25" t="s">
        <v>96</v>
      </c>
      <c r="C13" s="25" t="s">
        <v>82</v>
      </c>
      <c r="D13" s="102" t="s">
        <v>350</v>
      </c>
      <c r="E13" s="58">
        <v>328374</v>
      </c>
      <c r="F13" s="58">
        <v>328374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328374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87</v>
      </c>
      <c r="C14" s="25" t="s">
        <v>88</v>
      </c>
      <c r="D14" s="102" t="s">
        <v>351</v>
      </c>
      <c r="E14" s="58">
        <v>84000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84000</v>
      </c>
      <c r="U14" s="58">
        <v>84000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352</v>
      </c>
      <c r="G1" s="49"/>
    </row>
    <row r="2" ht="25.5" customHeight="1" spans="1:7">
      <c r="A2" s="75" t="s">
        <v>353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354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355</v>
      </c>
      <c r="F5" s="79" t="s">
        <v>356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8658647</v>
      </c>
      <c r="E8" s="81">
        <f>E9+E23+E51+E64+E68+E74</f>
        <v>7630903</v>
      </c>
      <c r="F8" s="81">
        <f>F9+F23+F51+F64+F68+F74</f>
        <v>1027744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7575571</v>
      </c>
      <c r="E9" s="82">
        <f>SUM(E10:E22)</f>
        <v>7575571</v>
      </c>
      <c r="F9" s="82">
        <f>SUM(F10:F22)</f>
        <v>0</v>
      </c>
      <c r="G9" s="49"/>
    </row>
    <row r="10" ht="18.6" customHeight="1" spans="1:7">
      <c r="A10" s="25" t="s">
        <v>357</v>
      </c>
      <c r="B10" s="25" t="s">
        <v>93</v>
      </c>
      <c r="C10" s="46" t="s">
        <v>358</v>
      </c>
      <c r="D10" s="57">
        <f t="shared" ref="D10:D22" si="0">E10+F10</f>
        <v>3604980</v>
      </c>
      <c r="E10" s="83">
        <v>3604980</v>
      </c>
      <c r="F10" s="84"/>
      <c r="G10" s="49"/>
    </row>
    <row r="11" ht="18.6" customHeight="1" spans="1:7">
      <c r="A11" s="25" t="s">
        <v>357</v>
      </c>
      <c r="B11" s="25" t="s">
        <v>82</v>
      </c>
      <c r="C11" s="46" t="s">
        <v>359</v>
      </c>
      <c r="D11" s="57">
        <f t="shared" si="0"/>
        <v>82548</v>
      </c>
      <c r="E11" s="83">
        <v>82548</v>
      </c>
      <c r="F11" s="59"/>
      <c r="G11" s="49"/>
    </row>
    <row r="12" ht="18.6" customHeight="1" spans="1:7">
      <c r="A12" s="25" t="s">
        <v>357</v>
      </c>
      <c r="B12" s="25" t="s">
        <v>85</v>
      </c>
      <c r="C12" s="46" t="s">
        <v>360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357</v>
      </c>
      <c r="B13" s="25" t="s">
        <v>171</v>
      </c>
      <c r="C13" s="46" t="s">
        <v>361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357</v>
      </c>
      <c r="B14" s="25" t="s">
        <v>87</v>
      </c>
      <c r="C14" s="46" t="s">
        <v>362</v>
      </c>
      <c r="D14" s="57">
        <f t="shared" si="0"/>
        <v>1563228</v>
      </c>
      <c r="E14" s="83">
        <v>1563228</v>
      </c>
      <c r="F14" s="59"/>
      <c r="G14" s="49"/>
    </row>
    <row r="15" ht="18.6" customHeight="1" spans="1:7">
      <c r="A15" s="25" t="s">
        <v>357</v>
      </c>
      <c r="B15" s="25" t="s">
        <v>174</v>
      </c>
      <c r="C15" s="46" t="s">
        <v>363</v>
      </c>
      <c r="D15" s="57">
        <f t="shared" si="0"/>
        <v>1184215</v>
      </c>
      <c r="E15" s="83">
        <v>1184215</v>
      </c>
      <c r="F15" s="59"/>
      <c r="G15" s="51"/>
    </row>
    <row r="16" ht="18.6" customHeight="1" spans="1:7">
      <c r="A16" s="25" t="s">
        <v>357</v>
      </c>
      <c r="B16" s="25" t="s">
        <v>176</v>
      </c>
      <c r="C16" s="46" t="s">
        <v>364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357</v>
      </c>
      <c r="B17" s="25" t="s">
        <v>365</v>
      </c>
      <c r="C17" s="46" t="s">
        <v>366</v>
      </c>
      <c r="D17" s="57">
        <f t="shared" si="0"/>
        <v>328374</v>
      </c>
      <c r="E17" s="83">
        <v>328374</v>
      </c>
      <c r="F17" s="59"/>
      <c r="G17" s="51"/>
    </row>
    <row r="18" ht="18.6" customHeight="1" spans="1:7">
      <c r="A18" s="25" t="s">
        <v>357</v>
      </c>
      <c r="B18" s="25" t="s">
        <v>96</v>
      </c>
      <c r="C18" s="46" t="s">
        <v>367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357</v>
      </c>
      <c r="B19" s="25" t="s">
        <v>368</v>
      </c>
      <c r="C19" s="46" t="s">
        <v>369</v>
      </c>
      <c r="D19" s="57">
        <f t="shared" si="0"/>
        <v>97200</v>
      </c>
      <c r="E19" s="83">
        <v>97200</v>
      </c>
      <c r="F19" s="59"/>
      <c r="G19" s="51"/>
    </row>
    <row r="20" ht="18.6" customHeight="1" spans="1:7">
      <c r="A20" s="25" t="s">
        <v>357</v>
      </c>
      <c r="B20" s="25" t="s">
        <v>370</v>
      </c>
      <c r="C20" s="46" t="s">
        <v>160</v>
      </c>
      <c r="D20" s="57">
        <f t="shared" si="0"/>
        <v>710526</v>
      </c>
      <c r="E20" s="83">
        <v>710526</v>
      </c>
      <c r="F20" s="59"/>
      <c r="G20" s="51"/>
    </row>
    <row r="21" ht="18.6" customHeight="1" spans="1:7">
      <c r="A21" s="25" t="s">
        <v>357</v>
      </c>
      <c r="B21" s="25" t="s">
        <v>371</v>
      </c>
      <c r="C21" s="46" t="s">
        <v>372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357</v>
      </c>
      <c r="B22" s="25" t="s">
        <v>88</v>
      </c>
      <c r="C22" s="46" t="s">
        <v>161</v>
      </c>
      <c r="D22" s="57">
        <f t="shared" si="0"/>
        <v>4500</v>
      </c>
      <c r="E22" s="56">
        <v>4500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1027744</v>
      </c>
      <c r="E23" s="82">
        <f>SUM(E24:E50)</f>
        <v>0</v>
      </c>
      <c r="F23" s="82">
        <f>SUM(F24:F50)</f>
        <v>1027744</v>
      </c>
      <c r="G23" s="49"/>
    </row>
    <row r="24" ht="18.6" customHeight="1" spans="1:7">
      <c r="A24" s="25" t="s">
        <v>373</v>
      </c>
      <c r="B24" s="25" t="s">
        <v>93</v>
      </c>
      <c r="C24" s="46" t="s">
        <v>374</v>
      </c>
      <c r="D24" s="57">
        <f t="shared" ref="D24:D50" si="1">E24+F24</f>
        <v>382354</v>
      </c>
      <c r="E24" s="87"/>
      <c r="F24" s="83">
        <v>382354</v>
      </c>
      <c r="G24" s="49"/>
    </row>
    <row r="25" ht="18.6" customHeight="1" spans="1:7">
      <c r="A25" s="25" t="s">
        <v>373</v>
      </c>
      <c r="B25" s="25" t="s">
        <v>82</v>
      </c>
      <c r="C25" s="46" t="s">
        <v>375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373</v>
      </c>
      <c r="B26" s="25" t="s">
        <v>85</v>
      </c>
      <c r="C26" s="46" t="s">
        <v>376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373</v>
      </c>
      <c r="B27" s="25" t="s">
        <v>168</v>
      </c>
      <c r="C27" s="46" t="s">
        <v>377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373</v>
      </c>
      <c r="B28" s="25" t="s">
        <v>91</v>
      </c>
      <c r="C28" s="46" t="s">
        <v>378</v>
      </c>
      <c r="D28" s="57">
        <f t="shared" si="1"/>
        <v>80000</v>
      </c>
      <c r="E28" s="87"/>
      <c r="F28" s="83">
        <v>80000</v>
      </c>
      <c r="G28" s="49"/>
    </row>
    <row r="29" ht="18.6" customHeight="1" spans="1:7">
      <c r="A29" s="25" t="s">
        <v>373</v>
      </c>
      <c r="B29" s="25" t="s">
        <v>171</v>
      </c>
      <c r="C29" s="46" t="s">
        <v>379</v>
      </c>
      <c r="D29" s="57">
        <f t="shared" si="1"/>
        <v>80000</v>
      </c>
      <c r="E29" s="87"/>
      <c r="F29" s="83">
        <v>80000</v>
      </c>
      <c r="G29" s="49"/>
    </row>
    <row r="30" ht="18.6" customHeight="1" spans="1:7">
      <c r="A30" s="25" t="s">
        <v>373</v>
      </c>
      <c r="B30" s="25" t="s">
        <v>87</v>
      </c>
      <c r="C30" s="46" t="s">
        <v>380</v>
      </c>
      <c r="D30" s="57">
        <f t="shared" si="1"/>
        <v>0</v>
      </c>
      <c r="E30" s="87"/>
      <c r="F30" s="83">
        <v>0</v>
      </c>
      <c r="G30" s="49"/>
    </row>
    <row r="31" ht="18.6" customHeight="1" spans="1:7">
      <c r="A31" s="25" t="s">
        <v>381</v>
      </c>
      <c r="B31" s="25" t="s">
        <v>174</v>
      </c>
      <c r="C31" s="46" t="s">
        <v>382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373</v>
      </c>
      <c r="B32" s="25" t="s">
        <v>176</v>
      </c>
      <c r="C32" s="46" t="s">
        <v>383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373</v>
      </c>
      <c r="B33" s="25" t="s">
        <v>96</v>
      </c>
      <c r="C33" s="46" t="s">
        <v>384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373</v>
      </c>
      <c r="B34" s="25" t="s">
        <v>368</v>
      </c>
      <c r="C34" s="46" t="s">
        <v>385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373</v>
      </c>
      <c r="B35" s="25" t="s">
        <v>370</v>
      </c>
      <c r="C35" s="46" t="s">
        <v>386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373</v>
      </c>
      <c r="B36" s="25" t="s">
        <v>371</v>
      </c>
      <c r="C36" s="46" t="s">
        <v>387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373</v>
      </c>
      <c r="B37" s="25" t="s">
        <v>388</v>
      </c>
      <c r="C37" s="46" t="s">
        <v>166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373</v>
      </c>
      <c r="B38" s="25" t="s">
        <v>389</v>
      </c>
      <c r="C38" s="46" t="s">
        <v>167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373</v>
      </c>
      <c r="B39" s="25" t="s">
        <v>390</v>
      </c>
      <c r="C39" s="46" t="s">
        <v>172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373</v>
      </c>
      <c r="B40" s="25" t="s">
        <v>391</v>
      </c>
      <c r="C40" s="46" t="s">
        <v>392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373</v>
      </c>
      <c r="B41" s="25" t="s">
        <v>393</v>
      </c>
      <c r="C41" s="46" t="s">
        <v>394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373</v>
      </c>
      <c r="B42" s="25" t="s">
        <v>395</v>
      </c>
      <c r="C42" s="46" t="s">
        <v>396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373</v>
      </c>
      <c r="B43" s="25" t="s">
        <v>397</v>
      </c>
      <c r="C43" s="46" t="s">
        <v>398</v>
      </c>
      <c r="D43" s="57">
        <f t="shared" si="1"/>
        <v>295000</v>
      </c>
      <c r="E43" s="87"/>
      <c r="F43" s="83">
        <v>295000</v>
      </c>
    </row>
    <row r="44" ht="18.6" customHeight="1" spans="1:6">
      <c r="A44" s="25" t="s">
        <v>373</v>
      </c>
      <c r="B44" s="25" t="s">
        <v>399</v>
      </c>
      <c r="C44" s="46" t="s">
        <v>170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373</v>
      </c>
      <c r="B45" s="25" t="s">
        <v>400</v>
      </c>
      <c r="C45" s="46" t="s">
        <v>401</v>
      </c>
      <c r="D45" s="57">
        <f t="shared" si="1"/>
        <v>59211</v>
      </c>
      <c r="E45" s="87"/>
      <c r="F45" s="83">
        <v>59211</v>
      </c>
    </row>
    <row r="46" ht="18.6" customHeight="1" spans="1:6">
      <c r="A46" s="25" t="s">
        <v>373</v>
      </c>
      <c r="B46" s="25" t="s">
        <v>402</v>
      </c>
      <c r="C46" s="46" t="s">
        <v>403</v>
      </c>
      <c r="D46" s="57">
        <f t="shared" si="1"/>
        <v>126179</v>
      </c>
      <c r="E46" s="87"/>
      <c r="F46" s="83">
        <v>126179</v>
      </c>
    </row>
    <row r="47" ht="18.6" customHeight="1" spans="1:6">
      <c r="A47" s="25" t="s">
        <v>373</v>
      </c>
      <c r="B47" s="25" t="s">
        <v>404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373</v>
      </c>
      <c r="B48" s="25" t="s">
        <v>405</v>
      </c>
      <c r="C48" s="46" t="s">
        <v>406</v>
      </c>
      <c r="D48" s="57">
        <f t="shared" si="1"/>
        <v>5000</v>
      </c>
      <c r="E48" s="87"/>
      <c r="F48" s="83">
        <v>5000</v>
      </c>
    </row>
    <row r="49" ht="18.6" customHeight="1" spans="1:6">
      <c r="A49" s="25" t="s">
        <v>373</v>
      </c>
      <c r="B49" s="25" t="s">
        <v>407</v>
      </c>
      <c r="C49" s="46" t="s">
        <v>408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373</v>
      </c>
      <c r="B50" s="25" t="s">
        <v>88</v>
      </c>
      <c r="C50" s="46" t="s">
        <v>178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55332</v>
      </c>
      <c r="E51" s="82">
        <f>E52+E53+E54+E55+E56+E57+E58+E59+E60+E61+E63</f>
        <v>55332</v>
      </c>
      <c r="F51" s="82">
        <f>F52+F53+F54+F55+F56+F57+F58+F59+F60+F61+F63</f>
        <v>0</v>
      </c>
    </row>
    <row r="52" ht="18.6" customHeight="1" spans="1:6">
      <c r="A52" s="25" t="s">
        <v>409</v>
      </c>
      <c r="B52" s="25" t="s">
        <v>93</v>
      </c>
      <c r="C52" s="46" t="s">
        <v>410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409</v>
      </c>
      <c r="B53" s="25" t="s">
        <v>82</v>
      </c>
      <c r="C53" s="46" t="s">
        <v>411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409</v>
      </c>
      <c r="B54" s="25" t="s">
        <v>85</v>
      </c>
      <c r="C54" s="46" t="s">
        <v>412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409</v>
      </c>
      <c r="B55" s="25" t="s">
        <v>168</v>
      </c>
      <c r="C55" s="46" t="s">
        <v>413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409</v>
      </c>
      <c r="B56" s="25" t="s">
        <v>91</v>
      </c>
      <c r="C56" s="46" t="s">
        <v>414</v>
      </c>
      <c r="D56" s="57">
        <f t="shared" si="2"/>
        <v>55332</v>
      </c>
      <c r="E56" s="83">
        <v>55332</v>
      </c>
      <c r="F56" s="59"/>
    </row>
    <row r="57" ht="18.6" customHeight="1" spans="1:6">
      <c r="A57" s="25" t="s">
        <v>409</v>
      </c>
      <c r="B57" s="25" t="s">
        <v>171</v>
      </c>
      <c r="C57" s="46" t="s">
        <v>415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409</v>
      </c>
      <c r="B58" s="25" t="s">
        <v>87</v>
      </c>
      <c r="C58" s="46" t="s">
        <v>416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409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409</v>
      </c>
      <c r="B60" s="46" t="s">
        <v>176</v>
      </c>
      <c r="C60" s="46" t="s">
        <v>417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409</v>
      </c>
      <c r="B61" s="46" t="s">
        <v>365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409</v>
      </c>
      <c r="B62" s="46" t="s">
        <v>88</v>
      </c>
      <c r="C62" s="46" t="s">
        <v>418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409</v>
      </c>
      <c r="B63" s="46" t="s">
        <v>88</v>
      </c>
      <c r="C63" s="46" t="s">
        <v>419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420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421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91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171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421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422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91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171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423</v>
      </c>
      <c r="C73" s="91" t="s">
        <v>424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425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426</v>
      </c>
    </row>
    <row r="2" ht="20.1" customHeight="1" spans="1:6">
      <c r="A2" s="4" t="s">
        <v>427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428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732000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732000</v>
      </c>
    </row>
    <row r="10" ht="20.1" customHeight="1" spans="1:6">
      <c r="A10" s="46"/>
      <c r="B10" s="46"/>
      <c r="C10" s="46"/>
      <c r="D10" s="25"/>
      <c r="E10" s="25"/>
      <c r="F10" s="56">
        <v>732000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429</v>
      </c>
      <c r="F11" s="56">
        <v>732000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2019-04-16T05:28:24Z</dcterms:created>
  <dcterms:modified xsi:type="dcterms:W3CDTF">2019-04-16T05:28:28Z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