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<sst xmlns="http://schemas.openxmlformats.org/spreadsheetml/2006/main" count="447">
  <si>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</si>
  <si>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</si>
  <si>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</si>
  <si>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</si>
  <si>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</si>
  <si>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</si>
  <si>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</si>
  <si>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</si>
  <si>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</si>
  <si>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</si>
  <si>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</si>
  <si>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</si>
  <si>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</si>
  <si>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</si>
  <si>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</si>
  <si>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</si>
  <si>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</si>
  <si>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</si>
  <si>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</si>
  <si>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</si>
  <si>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</si>
  <si>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</si>
  <si>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</si>
  <si>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</si>
  <si>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</si>
  <si>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</si>
  <si>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</si>
  <si>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</si>
  <si>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</si>
  <si>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</si>
  <si>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</si>
  <si>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</si>
  <si>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</si>
  <si>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</si>
  <si>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</si>
  <si>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</si>
  <si>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</si>
  <si>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</si>
  <si>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</si>
  <si>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</si>
  <si>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</si>
  <si>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</si>
  <si>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</si>
  <si>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</si>
  <si>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</si>
  <si>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</si>
  <si>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</si>
  <si>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</si>
  <si>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</si>
  <si>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</si>
  <si>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</si>
  <si>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</si>
  <si>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</si>
  <si>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</si>
  <si>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</si>
  <si>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</si>
  <si>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</si>
  <si>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</si>
  <si>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</si>
  <si>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</si>
  <si>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</si>
  <si>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</si>
  <si>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</si>
  <si>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</si>
  <si>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</si>
  <si>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</si>
  <si>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</si>
  <si>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</si>
  <si>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</si>
  <si>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</si>
  <si>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</si>
  <si>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</si>
  <si>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</si>
  <si>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</si>
  <si>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</si>
  <si>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</si>
  <si>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</si>
  <si>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</si>
  <si>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</si>
  <si>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656101</t>
  </si>
  <si>
    <t>通川区体育馆机关</t>
  </si>
  <si>
    <t>207</t>
  </si>
  <si>
    <t>03</t>
  </si>
  <si>
    <t>07</t>
  </si>
  <si>
    <t xml:space="preserve">  656101</t>
  </si>
  <si>
    <t xml:space="preserve">  体育场馆</t>
  </si>
  <si>
    <t>08</t>
  </si>
  <si>
    <t xml:space="preserve">  群众体育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</si>
  <si>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</si>
  <si>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</si>
  <si>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</si>
  <si>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</si>
  <si>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</si>
  <si>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</si>
  <si>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</si>
  <si>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</si>
  <si>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>02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</si>
  <si>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</si>
  <si>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</si>
  <si>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</si>
  <si>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</si>
  <si>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</si>
  <si>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</si>
  <si>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</si>
  <si>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</si>
  <si>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</si>
  <si>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</si>
  <si>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</si>
  <si>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</si>
  <si>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</si>
  <si>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</si>
  <si>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</si>
  <si>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</si>
  <si>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</si>
  <si>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</si>
  <si>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</si>
  <si>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</si>
  <si>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</si>
  <si>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</si>
  <si>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</si>
  <si>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</si>
  <si>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</si>
  <si>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</si>
  <si>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</si>
  <si>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</si>
  <si>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</si>
  <si>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</si>
  <si>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</si>
  <si>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</si>
  <si>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</si>
  <si>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</si>
  <si>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</si>
  <si>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</si>
  <si>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</si>
  <si>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</si>
  <si>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</si>
  <si>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</si>
  <si>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</si>
  <si>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</si>
  <si>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</si>
  <si>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</si>
  <si>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</si>
  <si>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</si>
  <si>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</si>
  <si>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</si>
  <si>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</si>
  <si>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</si>
  <si>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</si>
  <si>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</si>
  <si>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</si>
  <si>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</si>
  <si>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</si>
  <si>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</si>
  <si>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</si>
  <si>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</si>
  <si>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</si>
  <si>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</si>
  <si>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</si>
  <si>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</si>
  <si>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</si>
  <si>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</si>
  <si>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</si>
  <si>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</si>
  <si>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</si>
  <si>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</si>
  <si>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</si>
  <si>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</si>
  <si>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</si>
  <si>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</si>
  <si>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</si>
  <si>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</si>
  <si>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</si>
  <si>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</si>
  <si>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</si>
  <si>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</si>
  <si>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</si>
  <si>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</si>
  <si>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</si>
  <si>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</si>
  <si>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</si>
  <si>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</si>
  <si>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</si>
  <si>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</si>
  <si>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</si>
  <si>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</si>
  <si>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</si>
  <si>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</si>
  <si>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</si>
  <si>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</si>
  <si>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</si>
  <si>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</si>
  <si>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</si>
  <si>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</si>
  <si>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</si>
  <si>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</si>
  <si>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</si>
  <si>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</si>
  <si>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</si>
  <si>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</si>
  <si>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</si>
  <si>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</si>
  <si>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</si>
  <si>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</si>
  <si>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</si>
  <si>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</si>
  <si>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</si>
  <si>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</si>
  <si>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</si>
  <si>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</si>
  <si>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</si>
  <si>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</si>
  <si>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</si>
  <si>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</si>
  <si>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</si>
  <si>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</si>
  <si>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</si>
  <si>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</si>
  <si>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</si>
  <si>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</si>
  <si>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</si>
  <si>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</si>
  <si>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</si>
  <si>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</si>
  <si>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</si>
  <si>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</si>
  <si>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</si>
  <si>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</si>
  <si>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</si>
  <si>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</si>
  <si>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</si>
  <si>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</si>
  <si>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</si>
  <si>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</si>
  <si>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</si>
  <si>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</si>
  <si>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</si>
  <si>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</si>
  <si>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</si>
  <si>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</si>
  <si>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</si>
  <si>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</si>
  <si>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</si>
  <si>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</si>
  <si>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</si>
  <si>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</si>
  <si>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</si>
  <si>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</si>
  <si>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</si>
  <si>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</si>
  <si>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</si>
  <si>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</si>
  <si>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</si>
  <si>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</si>
  <si>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</si>
  <si>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</si>
  <si>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</si>
  <si>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</si>
  <si>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</si>
  <si>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</si>
  <si>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</si>
  <si>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</si>
  <si>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</si>
  <si>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</si>
  <si>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</si>
  <si>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</si>
  <si>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</si>
  <si>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</si>
  <si>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</si>
  <si>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</si>
  <si>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</si>
  <si>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</si>
  <si>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</si>
  <si>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</si>
  <si>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</si>
  <si>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</si>
  <si>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</si>
  <si>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</si>
  <si>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</si>
  <si>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</si>
  <si>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</si>
  <si>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</si>
  <si>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</si>
  <si>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</si>
  <si>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</si>
  <si>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</si>
  <si>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</si>
  <si>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</si>
  <si>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</si>
  <si>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</si>
  <si>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</si>
  <si>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</si>
  <si>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</si>
  <si>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</si>
  <si>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</si>
  <si>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</si>
  <si>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</si>
  <si>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</si>
  <si>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</si>
  <si>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</si>
  <si>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</si>
  <si>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</si>
  <si>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</si>
  <si>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</si>
  <si>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</si>
  <si>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</si>
  <si>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</si>
  <si>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</si>
  <si>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</si>
  <si>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</si>
  <si>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</si>
  <si>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</si>
  <si>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</si>
  <si>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</si>
  <si>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</si>
  <si>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</si>
  <si>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</si>
  <si>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</si>
  <si>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</si>
  <si>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</si>
  <si>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</si>
  <si>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</si>
  <si>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</si>
  <si>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</si>
  <si>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</si>
  <si>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</si>
  <si>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</si>
  <si>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</si>
  <si>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</si>
  <si>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</si>
  <si>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</si>
  <si>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</si>
  <si>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</si>
  <si>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</si>
  <si>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</si>
  <si>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</si>
  <si>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</si>
  <si>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</si>
  <si>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</si>
  <si>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</si>
  <si>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</si>
  <si>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</si>
  <si>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</si>
  <si>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</si>
  <si>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</si>
  <si>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</si>
  <si>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</si>
  <si>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</si>
  <si>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机关事业单位基本养老保险缴费支出</t>
  </si>
  <si>
    <t>群众体育</t>
  </si>
  <si>
    <t>体育场馆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</si>
  <si>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</si>
  <si>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</si>
  <si>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</si>
  <si>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</si>
  <si>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</si>
  <si>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</si>
  <si>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</si>
  <si>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</si>
  <si>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</si>
  <si>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</si>
  <si>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</si>
  <si>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</si>
  <si>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</si>
  <si>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</si>
  <si>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</si>
  <si>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</si>
  <si>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</si>
  <si>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</si>
  <si>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</si>
  <si>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</si>
  <si>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</si>
  <si>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</si>
  <si>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</si>
  <si>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</si>
  <si>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</si>
  <si>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</si>
  <si>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</si>
  <si>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</si>
  <si>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</si>
  <si>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</si>
  <si>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</si>
  <si>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</si>
  <si>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</si>
  <si>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</si>
  <si>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</si>
  <si>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</si>
  <si>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</si>
  <si>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</si>
  <si>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</si>
  <si>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</si>
  <si>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</si>
  <si>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</si>
  <si>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</si>
  <si>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</si>
  <si>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</si>
  <si>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</si>
  <si>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</si>
  <si>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</si>
  <si>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</si>
  <si>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</si>
  <si>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</si>
  <si>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</si>
  <si>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</si>
  <si>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</si>
  <si>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</si>
  <si>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</si>
  <si>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</si>
  <si>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</si>
  <si>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</si>
  <si>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</si>
  <si>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</si>
  <si>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</si>
  <si>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</si>
  <si>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</si>
  <si>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</si>
  <si>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</si>
  <si>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</si>
  <si>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</si>
  <si>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</si>
  <si>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</si>
  <si>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</si>
  <si>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</si>
  <si>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</si>
  <si>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</si>
  <si>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</si>
  <si>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</si>
  <si>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</si>
  <si>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</si>
  <si>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通用经费</t>
  </si>
  <si>
    <t xml:space="preserve">  凤凰山健身广场临聘人员工资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</si>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</sst>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1" fontId="0" fillId="0" borderId="0"/>
    <xf numFmtId="0" fontId="1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8" borderId="19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24" borderId="20" applyNumberFormat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32" fillId="25" borderId="2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443126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339977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55101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17176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30872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443126</v>
      </c>
      <c r="C35" s="163" t="s">
        <v>43</v>
      </c>
      <c r="D35" s="187">
        <f>SUM(D6:D34)</f>
        <v>443126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443126</v>
      </c>
      <c r="C40" s="163" t="s">
        <v>51</v>
      </c>
      <c r="D40" s="182">
        <f>SUM(D35,D36,D38)</f>
        <v>443126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443126</v>
      </c>
      <c r="G8" s="56"/>
      <c r="H8" s="57">
        <v>443126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443126</v>
      </c>
      <c r="G9" s="56"/>
      <c r="H9" s="57">
        <v>443126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309977</v>
      </c>
      <c r="G10" s="56"/>
      <c r="H10" s="57">
        <v>309977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86</v>
      </c>
      <c r="D11" s="46" t="s">
        <v>84</v>
      </c>
      <c r="E11" s="194" t="s">
        <v>87</v>
      </c>
      <c r="F11" s="58">
        <v>30000</v>
      </c>
      <c r="G11" s="56"/>
      <c r="H11" s="57">
        <v>30000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89</v>
      </c>
      <c r="D12" s="46" t="s">
        <v>84</v>
      </c>
      <c r="E12" s="194" t="s">
        <v>90</v>
      </c>
      <c r="F12" s="58">
        <v>51453</v>
      </c>
      <c r="G12" s="56"/>
      <c r="H12" s="57">
        <v>51453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88</v>
      </c>
      <c r="B13" s="46" t="s">
        <v>91</v>
      </c>
      <c r="C13" s="46" t="s">
        <v>92</v>
      </c>
      <c r="D13" s="46" t="s">
        <v>84</v>
      </c>
      <c r="E13" s="194" t="s">
        <v>93</v>
      </c>
      <c r="F13" s="58">
        <v>3648</v>
      </c>
      <c r="G13" s="56"/>
      <c r="H13" s="57">
        <v>3648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95</v>
      </c>
      <c r="C14" s="46" t="s">
        <v>96</v>
      </c>
      <c r="D14" s="46" t="s">
        <v>84</v>
      </c>
      <c r="E14" s="194" t="s">
        <v>97</v>
      </c>
      <c r="F14" s="58">
        <v>17176</v>
      </c>
      <c r="G14" s="56"/>
      <c r="H14" s="57">
        <v>17176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98</v>
      </c>
      <c r="B15" s="46" t="s">
        <v>96</v>
      </c>
      <c r="C15" s="46" t="s">
        <v>92</v>
      </c>
      <c r="D15" s="46" t="s">
        <v>84</v>
      </c>
      <c r="E15" s="194" t="s">
        <v>99</v>
      </c>
      <c r="F15" s="58">
        <v>30872</v>
      </c>
      <c r="G15" s="56"/>
      <c r="H15" s="57">
        <v>30872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100</v>
      </c>
    </row>
    <row r="2" ht="20.1" customHeight="1" spans="1:10">
      <c r="A2" s="4" t="s">
        <v>101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102</v>
      </c>
      <c r="H4" s="17" t="s">
        <v>103</v>
      </c>
      <c r="I4" s="17" t="s">
        <v>104</v>
      </c>
      <c r="J4" s="17" t="s">
        <v>105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443126</v>
      </c>
      <c r="G8" s="56">
        <v>403126</v>
      </c>
      <c r="H8" s="59">
        <v>40000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443126</v>
      </c>
      <c r="G9" s="56">
        <v>403126</v>
      </c>
      <c r="H9" s="59">
        <v>40000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83</v>
      </c>
      <c r="D10" s="46" t="s">
        <v>84</v>
      </c>
      <c r="E10" s="194" t="s">
        <v>85</v>
      </c>
      <c r="F10" s="58">
        <v>309977</v>
      </c>
      <c r="G10" s="56">
        <v>299977</v>
      </c>
      <c r="H10" s="59">
        <v>10000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86</v>
      </c>
      <c r="D11" s="46" t="s">
        <v>84</v>
      </c>
      <c r="E11" s="194" t="s">
        <v>87</v>
      </c>
      <c r="F11" s="58">
        <v>30000</v>
      </c>
      <c r="G11" s="56">
        <v>0</v>
      </c>
      <c r="H11" s="59">
        <v>30000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89</v>
      </c>
      <c r="D12" s="46" t="s">
        <v>84</v>
      </c>
      <c r="E12" s="194" t="s">
        <v>90</v>
      </c>
      <c r="F12" s="58">
        <v>51453</v>
      </c>
      <c r="G12" s="56">
        <v>51453</v>
      </c>
      <c r="H12" s="59">
        <v>0</v>
      </c>
      <c r="I12" s="57"/>
      <c r="J12" s="56"/>
    </row>
    <row r="13" ht="20.1" customHeight="1" spans="1:10">
      <c r="A13" s="46" t="s">
        <v>88</v>
      </c>
      <c r="B13" s="46" t="s">
        <v>91</v>
      </c>
      <c r="C13" s="46" t="s">
        <v>92</v>
      </c>
      <c r="D13" s="46" t="s">
        <v>84</v>
      </c>
      <c r="E13" s="194" t="s">
        <v>93</v>
      </c>
      <c r="F13" s="58">
        <v>3648</v>
      </c>
      <c r="G13" s="56">
        <v>3648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95</v>
      </c>
      <c r="C14" s="46" t="s">
        <v>96</v>
      </c>
      <c r="D14" s="46" t="s">
        <v>84</v>
      </c>
      <c r="E14" s="194" t="s">
        <v>97</v>
      </c>
      <c r="F14" s="58">
        <v>17176</v>
      </c>
      <c r="G14" s="56">
        <v>17176</v>
      </c>
      <c r="H14" s="59">
        <v>0</v>
      </c>
      <c r="I14" s="57"/>
      <c r="J14" s="56"/>
    </row>
    <row r="15" ht="20.1" customHeight="1" spans="1:10">
      <c r="A15" s="46" t="s">
        <v>98</v>
      </c>
      <c r="B15" s="46" t="s">
        <v>96</v>
      </c>
      <c r="C15" s="46" t="s">
        <v>92</v>
      </c>
      <c r="D15" s="46" t="s">
        <v>84</v>
      </c>
      <c r="E15" s="194" t="s">
        <v>99</v>
      </c>
      <c r="F15" s="58">
        <v>30872</v>
      </c>
      <c r="G15" s="56">
        <v>30872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106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107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108</v>
      </c>
      <c r="F5" s="165" t="s">
        <v>109</v>
      </c>
      <c r="G5" s="163" t="s">
        <v>110</v>
      </c>
      <c r="H5" s="165" t="s">
        <v>111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112</v>
      </c>
      <c r="B6" s="167"/>
      <c r="C6" s="168" t="s">
        <v>113</v>
      </c>
      <c r="D6" s="167">
        <f>SUM(D7:D34)</f>
        <v>443126</v>
      </c>
      <c r="E6" s="167">
        <f>SUM(E7:E34)</f>
        <v>443126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114</v>
      </c>
      <c r="B7" s="170">
        <v>443126</v>
      </c>
      <c r="C7" s="168" t="s">
        <v>115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116</v>
      </c>
      <c r="B8" s="174"/>
      <c r="C8" s="168" t="s">
        <v>117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118</v>
      </c>
      <c r="B9" s="170"/>
      <c r="C9" s="168" t="s">
        <v>119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120</v>
      </c>
      <c r="B10" s="174"/>
      <c r="C10" s="168" t="s">
        <v>121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114</v>
      </c>
      <c r="B11" s="167"/>
      <c r="C11" s="168" t="s">
        <v>122</v>
      </c>
      <c r="D11" s="171">
        <f t="shared" si="0"/>
        <v>0</v>
      </c>
      <c r="E11" s="167">
        <v>0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116</v>
      </c>
      <c r="B12" s="167">
        <v>0</v>
      </c>
      <c r="C12" s="168" t="s">
        <v>123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118</v>
      </c>
      <c r="B13" s="167">
        <v>0</v>
      </c>
      <c r="C13" s="168" t="s">
        <v>124</v>
      </c>
      <c r="D13" s="171">
        <f t="shared" si="0"/>
        <v>339977</v>
      </c>
      <c r="E13" s="167">
        <v>339977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125</v>
      </c>
      <c r="B14" s="170">
        <v>0</v>
      </c>
      <c r="C14" s="168" t="s">
        <v>126</v>
      </c>
      <c r="D14" s="171">
        <f t="shared" si="0"/>
        <v>55101</v>
      </c>
      <c r="E14" s="167">
        <v>55101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127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128</v>
      </c>
      <c r="D16" s="171">
        <f t="shared" si="0"/>
        <v>17176</v>
      </c>
      <c r="E16" s="167">
        <v>17176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129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130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131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132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133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134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135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136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137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138</v>
      </c>
      <c r="D26" s="171">
        <f t="shared" si="0"/>
        <v>30872</v>
      </c>
      <c r="E26" s="167">
        <v>30872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139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140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141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142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143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144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145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146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147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443126</v>
      </c>
      <c r="E38" s="171">
        <f>E6+E36</f>
        <v>443126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148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150</v>
      </c>
      <c r="F4" s="108" t="s">
        <v>151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152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153</v>
      </c>
      <c r="E5" s="115"/>
      <c r="F5" s="117" t="s">
        <v>55</v>
      </c>
      <c r="G5" s="118" t="s">
        <v>154</v>
      </c>
      <c r="H5" s="118"/>
      <c r="I5" s="118"/>
      <c r="J5" s="118" t="s">
        <v>155</v>
      </c>
      <c r="K5" s="118"/>
      <c r="L5" s="118"/>
      <c r="M5" s="118" t="s">
        <v>156</v>
      </c>
      <c r="N5" s="118"/>
      <c r="O5" s="118"/>
      <c r="P5" s="117" t="s">
        <v>55</v>
      </c>
      <c r="Q5" s="118" t="s">
        <v>154</v>
      </c>
      <c r="R5" s="118"/>
      <c r="S5" s="118"/>
      <c r="T5" s="118" t="s">
        <v>155</v>
      </c>
      <c r="U5" s="118"/>
      <c r="V5" s="118"/>
      <c r="W5" s="118" t="s">
        <v>156</v>
      </c>
      <c r="X5" s="118"/>
      <c r="Y5" s="118"/>
      <c r="Z5" s="118" t="s">
        <v>111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102</v>
      </c>
      <c r="I6" s="121" t="s">
        <v>103</v>
      </c>
      <c r="J6" s="17" t="s">
        <v>70</v>
      </c>
      <c r="K6" s="152" t="s">
        <v>102</v>
      </c>
      <c r="L6" s="152" t="s">
        <v>103</v>
      </c>
      <c r="M6" s="17" t="s">
        <v>70</v>
      </c>
      <c r="N6" s="152" t="s">
        <v>102</v>
      </c>
      <c r="O6" s="17" t="s">
        <v>103</v>
      </c>
      <c r="P6" s="117"/>
      <c r="Q6" s="17" t="s">
        <v>70</v>
      </c>
      <c r="R6" s="17" t="s">
        <v>102</v>
      </c>
      <c r="S6" s="17" t="s">
        <v>103</v>
      </c>
      <c r="T6" s="17" t="s">
        <v>70</v>
      </c>
      <c r="U6" s="17" t="s">
        <v>102</v>
      </c>
      <c r="V6" s="17" t="s">
        <v>103</v>
      </c>
      <c r="W6" s="17" t="s">
        <v>70</v>
      </c>
      <c r="X6" s="152" t="s">
        <v>102</v>
      </c>
      <c r="Y6" s="152" t="s">
        <v>103</v>
      </c>
      <c r="Z6" s="17" t="s">
        <v>70</v>
      </c>
      <c r="AA6" s="152" t="s">
        <v>102</v>
      </c>
      <c r="AB6" s="152" t="s">
        <v>103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443126</v>
      </c>
      <c r="F7" s="124">
        <f>G7</f>
        <v>443126</v>
      </c>
      <c r="G7" s="124">
        <f>G8+G13+G24+G32+G39+G43+G53</f>
        <v>443126</v>
      </c>
      <c r="H7" s="124">
        <f>H8+H13+H24+H32+H39+H43+H53</f>
        <v>403126</v>
      </c>
      <c r="I7" s="124">
        <f>I8+I13+I24+I32+I39+I43+I53</f>
        <v>40000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157</v>
      </c>
      <c r="B8" s="122"/>
      <c r="C8" s="126"/>
      <c r="D8" s="127" t="s">
        <v>158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159</v>
      </c>
      <c r="B9" s="122" t="s">
        <v>92</v>
      </c>
      <c r="C9" s="131"/>
      <c r="D9" s="46" t="s">
        <v>160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159</v>
      </c>
      <c r="B10" s="122" t="s">
        <v>96</v>
      </c>
      <c r="C10" s="131"/>
      <c r="D10" s="46" t="s">
        <v>161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159</v>
      </c>
      <c r="B11" s="122" t="s">
        <v>82</v>
      </c>
      <c r="C11" s="131"/>
      <c r="D11" s="46" t="s">
        <v>99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159</v>
      </c>
      <c r="B12" s="122" t="s">
        <v>91</v>
      </c>
      <c r="C12" s="131"/>
      <c r="D12" s="46" t="s">
        <v>162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163</v>
      </c>
      <c r="B13" s="122"/>
      <c r="C13" s="131"/>
      <c r="D13" s="125" t="s">
        <v>164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165</v>
      </c>
      <c r="B14" s="122" t="s">
        <v>92</v>
      </c>
      <c r="C14" s="131"/>
      <c r="D14" s="46" t="s">
        <v>166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165</v>
      </c>
      <c r="B15" s="122" t="s">
        <v>96</v>
      </c>
      <c r="C15" s="131"/>
      <c r="D15" s="46" t="s">
        <v>167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165</v>
      </c>
      <c r="B16" s="140" t="s">
        <v>82</v>
      </c>
      <c r="C16" s="131"/>
      <c r="D16" s="141" t="s">
        <v>168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165</v>
      </c>
      <c r="B17" s="122" t="s">
        <v>169</v>
      </c>
      <c r="C17" s="131"/>
      <c r="D17" s="46" t="s">
        <v>170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165</v>
      </c>
      <c r="B18" s="122" t="s">
        <v>89</v>
      </c>
      <c r="C18" s="131"/>
      <c r="D18" s="46" t="s">
        <v>171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165</v>
      </c>
      <c r="B19" s="122" t="s">
        <v>172</v>
      </c>
      <c r="C19" s="131"/>
      <c r="D19" s="46" t="s">
        <v>173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165</v>
      </c>
      <c r="B20" s="122" t="s">
        <v>83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165</v>
      </c>
      <c r="B21" s="122" t="s">
        <v>86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165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165</v>
      </c>
      <c r="B23" s="122" t="s">
        <v>91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92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96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82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89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172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83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91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92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96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82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169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89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91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439526</v>
      </c>
      <c r="F39" s="134">
        <f>G39</f>
        <v>439526</v>
      </c>
      <c r="G39" s="124">
        <f t="shared" si="0"/>
        <v>439526</v>
      </c>
      <c r="H39" s="145">
        <v>399526</v>
      </c>
      <c r="I39" s="124">
        <v>40000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92</v>
      </c>
      <c r="C40" s="131"/>
      <c r="D40" s="46" t="s">
        <v>195</v>
      </c>
      <c r="E40" s="137"/>
      <c r="F40" s="56"/>
      <c r="G40" s="139">
        <f t="shared" si="0"/>
        <v>364749</v>
      </c>
      <c r="H40" s="132">
        <v>364749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96</v>
      </c>
      <c r="C41" s="131"/>
      <c r="D41" s="46" t="s">
        <v>196</v>
      </c>
      <c r="E41" s="137"/>
      <c r="F41" s="56"/>
      <c r="G41" s="58">
        <f t="shared" si="0"/>
        <v>74777</v>
      </c>
      <c r="H41" s="58">
        <v>34777</v>
      </c>
      <c r="I41" s="56">
        <v>40000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91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0</v>
      </c>
      <c r="F43" s="134">
        <f>G43</f>
        <v>0</v>
      </c>
      <c r="G43" s="135">
        <f t="shared" si="0"/>
        <v>0</v>
      </c>
      <c r="H43" s="136">
        <v>0</v>
      </c>
      <c r="I43" s="124">
        <v>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92</v>
      </c>
      <c r="C44" s="131"/>
      <c r="D44" s="46" t="s">
        <v>201</v>
      </c>
      <c r="E44" s="137"/>
      <c r="F44" s="58"/>
      <c r="G44" s="56">
        <f t="shared" si="0"/>
        <v>0</v>
      </c>
      <c r="H44" s="138">
        <v>0</v>
      </c>
      <c r="I44" s="88">
        <v>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96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92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96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91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92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96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3600</v>
      </c>
      <c r="F53" s="134">
        <f>G53</f>
        <v>3600</v>
      </c>
      <c r="G53" s="124">
        <f t="shared" si="0"/>
        <v>3600</v>
      </c>
      <c r="H53" s="145">
        <v>3600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92</v>
      </c>
      <c r="C54" s="131"/>
      <c r="D54" s="46" t="s">
        <v>217</v>
      </c>
      <c r="E54" s="137"/>
      <c r="F54" s="56"/>
      <c r="G54" s="132">
        <f t="shared" si="0"/>
        <v>0</v>
      </c>
      <c r="H54" s="132">
        <v>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96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82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89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91</v>
      </c>
      <c r="C58" s="131"/>
      <c r="D58" s="46" t="s">
        <v>221</v>
      </c>
      <c r="E58" s="137"/>
      <c r="F58" s="56"/>
      <c r="G58" s="58">
        <f t="shared" si="0"/>
        <v>3600</v>
      </c>
      <c r="H58" s="58">
        <v>3600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96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82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92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96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82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169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92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96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92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96</v>
      </c>
      <c r="C72" s="131"/>
      <c r="D72" s="46" t="s">
        <v>136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82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169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89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172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92</v>
      </c>
      <c r="C78" s="131"/>
      <c r="D78" s="46" t="s">
        <v>141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96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172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83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86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91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443126</v>
      </c>
      <c r="F8" s="58">
        <v>364749</v>
      </c>
      <c r="G8" s="58">
        <v>152484</v>
      </c>
      <c r="H8" s="58">
        <v>3744</v>
      </c>
      <c r="I8" s="58">
        <v>0</v>
      </c>
      <c r="J8" s="58">
        <v>11880</v>
      </c>
      <c r="K8" s="58">
        <v>93492</v>
      </c>
      <c r="L8" s="58">
        <v>51453</v>
      </c>
      <c r="M8" s="58">
        <v>0</v>
      </c>
      <c r="N8" s="58">
        <v>17176</v>
      </c>
      <c r="O8" s="58">
        <v>0</v>
      </c>
      <c r="P8" s="58">
        <v>3648</v>
      </c>
      <c r="Q8" s="58">
        <v>30872</v>
      </c>
      <c r="R8" s="58">
        <v>0</v>
      </c>
      <c r="S8" s="58">
        <v>0</v>
      </c>
      <c r="T8" s="58">
        <v>74777</v>
      </c>
      <c r="U8" s="58">
        <v>10592</v>
      </c>
      <c r="V8" s="58">
        <v>0</v>
      </c>
      <c r="W8" s="58">
        <v>0</v>
      </c>
      <c r="X8" s="58">
        <v>0</v>
      </c>
      <c r="Y8" s="58">
        <v>600</v>
      </c>
      <c r="Z8" s="58">
        <v>4000</v>
      </c>
      <c r="AA8" s="58">
        <v>1200</v>
      </c>
      <c r="AB8" s="58">
        <v>0</v>
      </c>
      <c r="AC8" s="58">
        <v>0</v>
      </c>
      <c r="AD8" s="58">
        <v>6000</v>
      </c>
      <c r="AE8" s="58">
        <v>0</v>
      </c>
      <c r="AF8" s="58">
        <v>0</v>
      </c>
      <c r="AG8" s="58">
        <v>0</v>
      </c>
      <c r="AH8" s="58">
        <v>0</v>
      </c>
      <c r="AI8" s="58">
        <v>1000</v>
      </c>
      <c r="AJ8" s="58">
        <v>0</v>
      </c>
      <c r="AK8" s="58">
        <v>3000</v>
      </c>
      <c r="AL8" s="58">
        <v>0</v>
      </c>
      <c r="AM8" s="58">
        <v>0</v>
      </c>
      <c r="AN8" s="58">
        <v>30000</v>
      </c>
      <c r="AO8" s="58">
        <v>0</v>
      </c>
      <c r="AP8" s="58">
        <v>2498</v>
      </c>
      <c r="AQ8" s="58">
        <v>5337</v>
      </c>
      <c r="AR8" s="58">
        <v>0</v>
      </c>
      <c r="AS8" s="58">
        <v>8000</v>
      </c>
      <c r="AT8" s="58">
        <v>0</v>
      </c>
      <c r="AU8" s="58">
        <v>2550</v>
      </c>
      <c r="AV8" s="58">
        <v>3600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3600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98</v>
      </c>
      <c r="B9" s="25" t="s">
        <v>96</v>
      </c>
      <c r="C9" s="25" t="s">
        <v>92</v>
      </c>
      <c r="D9" s="102" t="s">
        <v>275</v>
      </c>
      <c r="E9" s="58">
        <v>30872</v>
      </c>
      <c r="F9" s="58">
        <v>30872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30872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88</v>
      </c>
      <c r="B10" s="25" t="s">
        <v>91</v>
      </c>
      <c r="C10" s="25" t="s">
        <v>92</v>
      </c>
      <c r="D10" s="102" t="s">
        <v>346</v>
      </c>
      <c r="E10" s="58">
        <v>3648</v>
      </c>
      <c r="F10" s="58">
        <v>3648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3648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89</v>
      </c>
      <c r="C11" s="25" t="s">
        <v>89</v>
      </c>
      <c r="D11" s="102" t="s">
        <v>347</v>
      </c>
      <c r="E11" s="58">
        <v>51453</v>
      </c>
      <c r="F11" s="58">
        <v>51453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51453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81</v>
      </c>
      <c r="B12" s="25" t="s">
        <v>82</v>
      </c>
      <c r="C12" s="25" t="s">
        <v>86</v>
      </c>
      <c r="D12" s="102" t="s">
        <v>348</v>
      </c>
      <c r="E12" s="58">
        <v>30000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30000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30000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83</v>
      </c>
      <c r="D13" s="102" t="s">
        <v>349</v>
      </c>
      <c r="E13" s="58">
        <v>309977</v>
      </c>
      <c r="F13" s="58">
        <v>261600</v>
      </c>
      <c r="G13" s="58">
        <v>152484</v>
      </c>
      <c r="H13" s="58">
        <v>3744</v>
      </c>
      <c r="I13" s="58">
        <v>0</v>
      </c>
      <c r="J13" s="58">
        <v>11880</v>
      </c>
      <c r="K13" s="58">
        <v>93492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44777</v>
      </c>
      <c r="U13" s="58">
        <v>10592</v>
      </c>
      <c r="V13" s="58">
        <v>0</v>
      </c>
      <c r="W13" s="58">
        <v>0</v>
      </c>
      <c r="X13" s="58">
        <v>0</v>
      </c>
      <c r="Y13" s="58">
        <v>600</v>
      </c>
      <c r="Z13" s="58">
        <v>4000</v>
      </c>
      <c r="AA13" s="58">
        <v>1200</v>
      </c>
      <c r="AB13" s="58">
        <v>0</v>
      </c>
      <c r="AC13" s="58">
        <v>0</v>
      </c>
      <c r="AD13" s="58">
        <v>6000</v>
      </c>
      <c r="AE13" s="58">
        <v>0</v>
      </c>
      <c r="AF13" s="58">
        <v>0</v>
      </c>
      <c r="AG13" s="58">
        <v>0</v>
      </c>
      <c r="AH13" s="58">
        <v>0</v>
      </c>
      <c r="AI13" s="58">
        <v>1000</v>
      </c>
      <c r="AJ13" s="58">
        <v>0</v>
      </c>
      <c r="AK13" s="58">
        <v>3000</v>
      </c>
      <c r="AL13" s="58">
        <v>0</v>
      </c>
      <c r="AM13" s="58">
        <v>0</v>
      </c>
      <c r="AN13" s="58">
        <v>0</v>
      </c>
      <c r="AO13" s="58">
        <v>0</v>
      </c>
      <c r="AP13" s="58">
        <v>2498</v>
      </c>
      <c r="AQ13" s="58">
        <v>5337</v>
      </c>
      <c r="AR13" s="58">
        <v>0</v>
      </c>
      <c r="AS13" s="58">
        <v>8000</v>
      </c>
      <c r="AT13" s="58">
        <v>0</v>
      </c>
      <c r="AU13" s="58">
        <v>2550</v>
      </c>
      <c r="AV13" s="58">
        <v>3600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3600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94</v>
      </c>
      <c r="B14" s="25" t="s">
        <v>95</v>
      </c>
      <c r="C14" s="25" t="s">
        <v>96</v>
      </c>
      <c r="D14" s="102" t="s">
        <v>350</v>
      </c>
      <c r="E14" s="58">
        <v>17176</v>
      </c>
      <c r="F14" s="58">
        <v>17176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17176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102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150</v>
      </c>
      <c r="D8" s="80">
        <f>E8+F8</f>
        <v>403126</v>
      </c>
      <c r="E8" s="81">
        <f>E9+E23+E51+E64+E68+E74</f>
        <v>368349</v>
      </c>
      <c r="F8" s="81">
        <f>F9+F23+F51+F64+F68+F74</f>
        <v>34777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364749</v>
      </c>
      <c r="E9" s="82">
        <f>SUM(E10:E22)</f>
        <v>364749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92</v>
      </c>
      <c r="C10" s="46" t="s">
        <v>357</v>
      </c>
      <c r="D10" s="57">
        <f t="shared" ref="D10:D22" si="0">E10+F10</f>
        <v>152484</v>
      </c>
      <c r="E10" s="83">
        <v>152484</v>
      </c>
      <c r="F10" s="84"/>
      <c r="G10" s="49"/>
    </row>
    <row r="11" ht="18.6" customHeight="1" spans="1:7">
      <c r="A11" s="25" t="s">
        <v>356</v>
      </c>
      <c r="B11" s="25" t="s">
        <v>96</v>
      </c>
      <c r="C11" s="46" t="s">
        <v>358</v>
      </c>
      <c r="D11" s="57">
        <f t="shared" si="0"/>
        <v>3744</v>
      </c>
      <c r="E11" s="83">
        <v>3744</v>
      </c>
      <c r="F11" s="59"/>
      <c r="G11" s="49"/>
    </row>
    <row r="12" ht="18.6" customHeight="1" spans="1:7">
      <c r="A12" s="25" t="s">
        <v>356</v>
      </c>
      <c r="B12" s="25" t="s">
        <v>82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172</v>
      </c>
      <c r="C13" s="46" t="s">
        <v>360</v>
      </c>
      <c r="D13" s="57">
        <f t="shared" si="0"/>
        <v>11880</v>
      </c>
      <c r="E13" s="83">
        <v>11880</v>
      </c>
      <c r="F13" s="57"/>
      <c r="G13" s="86"/>
    </row>
    <row r="14" ht="18.6" customHeight="1" spans="1:7">
      <c r="A14" s="25" t="s">
        <v>356</v>
      </c>
      <c r="B14" s="25" t="s">
        <v>83</v>
      </c>
      <c r="C14" s="46" t="s">
        <v>361</v>
      </c>
      <c r="D14" s="57">
        <f t="shared" si="0"/>
        <v>93492</v>
      </c>
      <c r="E14" s="83">
        <v>93492</v>
      </c>
      <c r="F14" s="59"/>
      <c r="G14" s="49"/>
    </row>
    <row r="15" ht="18.6" customHeight="1" spans="1:7">
      <c r="A15" s="25" t="s">
        <v>356</v>
      </c>
      <c r="B15" s="25" t="s">
        <v>86</v>
      </c>
      <c r="C15" s="46" t="s">
        <v>362</v>
      </c>
      <c r="D15" s="57">
        <f t="shared" si="0"/>
        <v>51453</v>
      </c>
      <c r="E15" s="83">
        <v>51453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17176</v>
      </c>
      <c r="E17" s="83">
        <v>17176</v>
      </c>
      <c r="F17" s="59"/>
      <c r="G17" s="51"/>
    </row>
    <row r="18" ht="18.6" customHeight="1" spans="1:7">
      <c r="A18" s="25" t="s">
        <v>356</v>
      </c>
      <c r="B18" s="25" t="s">
        <v>95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3648</v>
      </c>
      <c r="E19" s="83">
        <v>3648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99</v>
      </c>
      <c r="D20" s="57">
        <f t="shared" si="0"/>
        <v>30872</v>
      </c>
      <c r="E20" s="83">
        <v>30872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91</v>
      </c>
      <c r="C22" s="46" t="s">
        <v>162</v>
      </c>
      <c r="D22" s="57">
        <f t="shared" si="0"/>
        <v>0</v>
      </c>
      <c r="E22" s="56">
        <v>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34777</v>
      </c>
      <c r="E23" s="82">
        <f>SUM(E24:E50)</f>
        <v>0</v>
      </c>
      <c r="F23" s="82">
        <f>SUM(F24:F50)</f>
        <v>34777</v>
      </c>
      <c r="G23" s="49"/>
    </row>
    <row r="24" ht="18.6" customHeight="1" spans="1:7">
      <c r="A24" s="25" t="s">
        <v>372</v>
      </c>
      <c r="B24" s="25" t="s">
        <v>92</v>
      </c>
      <c r="C24" s="46" t="s">
        <v>373</v>
      </c>
      <c r="D24" s="57">
        <f t="shared" ref="D24:D50" si="1">E24+F24</f>
        <v>10592</v>
      </c>
      <c r="E24" s="87"/>
      <c r="F24" s="83">
        <v>10592</v>
      </c>
      <c r="G24" s="49"/>
    </row>
    <row r="25" ht="18.6" customHeight="1" spans="1:7">
      <c r="A25" s="25" t="s">
        <v>372</v>
      </c>
      <c r="B25" s="25" t="s">
        <v>96</v>
      </c>
      <c r="C25" s="46" t="s">
        <v>374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372</v>
      </c>
      <c r="B26" s="25" t="s">
        <v>82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169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89</v>
      </c>
      <c r="C28" s="46" t="s">
        <v>377</v>
      </c>
      <c r="D28" s="57">
        <f t="shared" si="1"/>
        <v>600</v>
      </c>
      <c r="E28" s="87"/>
      <c r="F28" s="83">
        <v>600</v>
      </c>
      <c r="G28" s="49"/>
    </row>
    <row r="29" ht="18.6" customHeight="1" spans="1:7">
      <c r="A29" s="25" t="s">
        <v>372</v>
      </c>
      <c r="B29" s="25" t="s">
        <v>172</v>
      </c>
      <c r="C29" s="46" t="s">
        <v>378</v>
      </c>
      <c r="D29" s="57">
        <f t="shared" si="1"/>
        <v>4000</v>
      </c>
      <c r="E29" s="87"/>
      <c r="F29" s="83">
        <v>4000</v>
      </c>
      <c r="G29" s="49"/>
    </row>
    <row r="30" ht="18.6" customHeight="1" spans="1:7">
      <c r="A30" s="25" t="s">
        <v>372</v>
      </c>
      <c r="B30" s="25" t="s">
        <v>83</v>
      </c>
      <c r="C30" s="46" t="s">
        <v>379</v>
      </c>
      <c r="D30" s="57">
        <f t="shared" si="1"/>
        <v>1200</v>
      </c>
      <c r="E30" s="87"/>
      <c r="F30" s="83">
        <v>1200</v>
      </c>
      <c r="G30" s="49"/>
    </row>
    <row r="31" ht="18.6" customHeight="1" spans="1:7">
      <c r="A31" s="25" t="s">
        <v>380</v>
      </c>
      <c r="B31" s="25" t="s">
        <v>86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95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167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168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173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0</v>
      </c>
      <c r="E43" s="87"/>
      <c r="F43" s="83">
        <v>0</v>
      </c>
    </row>
    <row r="44" ht="18.6" customHeight="1" spans="1:6">
      <c r="A44" s="25" t="s">
        <v>372</v>
      </c>
      <c r="B44" s="25" t="s">
        <v>398</v>
      </c>
      <c r="C44" s="46" t="s">
        <v>171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2498</v>
      </c>
      <c r="E45" s="87"/>
      <c r="F45" s="83">
        <v>2498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5337</v>
      </c>
      <c r="E46" s="87"/>
      <c r="F46" s="83">
        <v>5337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8000</v>
      </c>
      <c r="E48" s="87"/>
      <c r="F48" s="83">
        <v>8000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91</v>
      </c>
      <c r="C50" s="46" t="s">
        <v>178</v>
      </c>
      <c r="D50" s="57">
        <f t="shared" si="1"/>
        <v>2550</v>
      </c>
      <c r="E50" s="87"/>
      <c r="F50" s="56">
        <v>2550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3600</v>
      </c>
      <c r="E51" s="82">
        <f>E52+E53+E54+E55+E56+E57+E58+E59+E60+E61+E63</f>
        <v>3600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92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96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82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169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89</v>
      </c>
      <c r="C56" s="46" t="s">
        <v>413</v>
      </c>
      <c r="D56" s="57">
        <f t="shared" si="2"/>
        <v>0</v>
      </c>
      <c r="E56" s="83">
        <v>0</v>
      </c>
      <c r="F56" s="59"/>
    </row>
    <row r="57" ht="18.6" customHeight="1" spans="1:6">
      <c r="A57" s="25" t="s">
        <v>408</v>
      </c>
      <c r="B57" s="25" t="s">
        <v>172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83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86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91</v>
      </c>
      <c r="C62" s="46" t="s">
        <v>417</v>
      </c>
      <c r="D62" s="57">
        <f t="shared" si="2"/>
        <v>3600</v>
      </c>
      <c r="E62" s="89">
        <v>3600</v>
      </c>
      <c r="F62" s="59"/>
    </row>
    <row r="63" ht="18.75" customHeight="1" spans="1:6">
      <c r="A63" s="46" t="s">
        <v>408</v>
      </c>
      <c r="B63" s="46" t="s">
        <v>91</v>
      </c>
      <c r="C63" s="46" t="s">
        <v>418</v>
      </c>
      <c r="D63" s="57">
        <f t="shared" si="2"/>
        <v>3600</v>
      </c>
      <c r="E63" s="89">
        <v>3600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96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89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172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96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82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89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172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86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91</v>
      </c>
      <c r="C76" s="91" t="s">
        <v>142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40000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40000</v>
      </c>
    </row>
    <row r="10" ht="20.1" customHeight="1" spans="1:6">
      <c r="A10" s="46"/>
      <c r="B10" s="46"/>
      <c r="C10" s="46"/>
      <c r="D10" s="25"/>
      <c r="E10" s="25"/>
      <c r="F10" s="56">
        <v>10000</v>
      </c>
    </row>
    <row r="11" ht="20.1" customHeight="1" spans="1:6">
      <c r="A11" s="46" t="s">
        <v>81</v>
      </c>
      <c r="B11" s="46" t="s">
        <v>82</v>
      </c>
      <c r="C11" s="46" t="s">
        <v>83</v>
      </c>
      <c r="D11" s="25" t="s">
        <v>84</v>
      </c>
      <c r="E11" s="25" t="s">
        <v>428</v>
      </c>
      <c r="F11" s="56">
        <v>10000</v>
      </c>
    </row>
    <row r="12" ht="20.1" customHeight="1" spans="1:6">
      <c r="A12" s="46"/>
      <c r="B12" s="46"/>
      <c r="C12" s="46"/>
      <c r="D12" s="25"/>
      <c r="E12" s="25"/>
      <c r="F12" s="56">
        <v>30000</v>
      </c>
    </row>
    <row r="13" ht="20.1" customHeight="1" spans="1:6">
      <c r="A13" s="46" t="s">
        <v>81</v>
      </c>
      <c r="B13" s="46" t="s">
        <v>82</v>
      </c>
      <c r="C13" s="46" t="s">
        <v>86</v>
      </c>
      <c r="D13" s="25" t="s">
        <v>84</v>
      </c>
      <c r="E13" s="25" t="s">
        <v>429</v>
      </c>
      <c r="F13" s="56">
        <v>30000</v>
      </c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153</v>
      </c>
      <c r="F5" s="17" t="s">
        <v>55</v>
      </c>
      <c r="G5" s="17" t="s">
        <v>102</v>
      </c>
      <c r="H5" s="11" t="s">
        <v>103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153</v>
      </c>
      <c r="F5" s="17" t="s">
        <v>55</v>
      </c>
      <c r="G5" s="17" t="s">
        <v>102</v>
      </c>
      <c r="H5" s="11" t="s">
        <v>103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2019-04-16T05:27:31Z</dcterms:created>
  <dcterms:modified xsi:type="dcterms:W3CDTF">2019-04-16T05:27:35Z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