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<sst xmlns="http://schemas.openxmlformats.org/spreadsheetml/2006/main" count="444">
  <si>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</si>
  <si>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</si>
  <si>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</si>
  <si>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</si>
  <si>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</si>
  <si>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</si>
  <si>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</si>
  <si>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</si>
  <si>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</si>
  <si>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</si>
  <si>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</si>
  <si>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</si>
  <si>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</si>
  <si>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</si>
  <si>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</si>
  <si>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</si>
  <si>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</si>
  <si>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</si>
  <si>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</si>
  <si>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</si>
  <si>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</si>
  <si>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</si>
  <si>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</si>
  <si>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</si>
  <si>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</si>
  <si>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</si>
  <si>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</si>
  <si>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</si>
  <si>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</si>
  <si>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</si>
  <si>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</si>
  <si>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</si>
  <si>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</si>
  <si>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</si>
  <si>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</si>
  <si>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</si>
  <si>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</si>
  <si>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</si>
  <si>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</si>
  <si>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</si>
  <si>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</si>
  <si>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</si>
  <si>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</si>
  <si>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</si>
  <si>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</si>
  <si>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</si>
  <si>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</si>
  <si>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</si>
  <si>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</si>
  <si>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</si>
  <si>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</si>
  <si>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</si>
  <si>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</si>
  <si>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</si>
  <si>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</si>
  <si>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</si>
  <si>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</si>
  <si>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</si>
  <si>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</si>
  <si>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</si>
  <si>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</si>
  <si>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</si>
  <si>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</si>
  <si>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</si>
  <si>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</si>
  <si>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</si>
  <si>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</si>
  <si>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</si>
  <si>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</si>
  <si>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</si>
  <si>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</si>
  <si>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</si>
  <si>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</si>
  <si>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</si>
  <si>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</si>
  <si>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</si>
  <si>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</si>
  <si>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</si>
  <si>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</si>
  <si>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641101</t>
  </si>
  <si>
    <t>通川区第八中学校机关</t>
  </si>
  <si>
    <t>205</t>
  </si>
  <si>
    <t>02</t>
  </si>
  <si>
    <t>03</t>
  </si>
  <si>
    <t xml:space="preserve">  641101</t>
  </si>
  <si>
    <t xml:space="preserve">  初中教育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</si>
  <si>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</si>
  <si>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</si>
  <si>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</si>
  <si>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</si>
  <si>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</si>
  <si>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</si>
  <si>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</si>
  <si>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</si>
  <si>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</si>
  <si>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</si>
  <si>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</si>
  <si>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</si>
  <si>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</si>
  <si>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</si>
  <si>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</si>
  <si>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</si>
  <si>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</si>
  <si>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</si>
  <si>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</si>
  <si>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</si>
  <si>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</si>
  <si>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</si>
  <si>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</si>
  <si>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</si>
  <si>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</si>
  <si>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</si>
  <si>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</si>
  <si>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</si>
  <si>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</si>
  <si>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</si>
  <si>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</si>
  <si>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</si>
  <si>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</si>
  <si>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</si>
  <si>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</si>
  <si>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</si>
  <si>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</si>
  <si>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</si>
  <si>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</si>
  <si>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</si>
  <si>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</si>
  <si>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</si>
  <si>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</si>
  <si>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</si>
  <si>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</si>
  <si>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</si>
  <si>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</si>
  <si>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</si>
  <si>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</si>
  <si>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</si>
  <si>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</si>
  <si>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</si>
  <si>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</si>
  <si>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</si>
  <si>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</si>
  <si>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</si>
  <si>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</si>
  <si>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</si>
  <si>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</si>
  <si>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</si>
  <si>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</si>
  <si>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</si>
  <si>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</si>
  <si>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</si>
  <si>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</si>
  <si>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</si>
  <si>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</si>
  <si>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</si>
  <si>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</si>
  <si>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</si>
  <si>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</si>
  <si>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</si>
  <si>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</si>
  <si>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</si>
  <si>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</si>
  <si>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</si>
  <si>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</si>
  <si>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</si>
  <si>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</si>
  <si>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</si>
  <si>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</si>
  <si>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</si>
  <si>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</si>
  <si>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</si>
  <si>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</si>
  <si>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</si>
  <si>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</si>
  <si>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</si>
  <si>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</si>
  <si>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</si>
  <si>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</si>
  <si>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</si>
  <si>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</si>
  <si>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</si>
  <si>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</si>
  <si>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</si>
  <si>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</si>
  <si>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</si>
  <si>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</si>
  <si>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</si>
  <si>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</si>
  <si>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</si>
  <si>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</si>
  <si>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</si>
  <si>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</si>
  <si>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</si>
  <si>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</si>
  <si>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</si>
  <si>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</si>
  <si>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</si>
  <si>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</si>
  <si>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</si>
  <si>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</si>
  <si>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</si>
  <si>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</si>
  <si>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</si>
  <si>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</si>
  <si>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</si>
  <si>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</si>
  <si>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</si>
  <si>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</si>
  <si>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</si>
  <si>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</si>
  <si>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</si>
  <si>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</si>
  <si>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</si>
  <si>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</si>
  <si>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</si>
  <si>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</si>
  <si>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</si>
  <si>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</si>
  <si>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</si>
  <si>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</si>
  <si>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</si>
  <si>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</si>
  <si>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</si>
  <si>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</si>
  <si>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</si>
  <si>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</si>
  <si>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</si>
  <si>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</si>
  <si>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</si>
  <si>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</si>
  <si>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</si>
  <si>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</si>
  <si>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</si>
  <si>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</si>
  <si>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</si>
  <si>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</si>
  <si>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</si>
  <si>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</si>
  <si>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</si>
  <si>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</si>
  <si>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</si>
  <si>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</si>
  <si>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</si>
  <si>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</si>
  <si>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</si>
  <si>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</si>
  <si>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</si>
  <si>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</si>
  <si>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</si>
  <si>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</si>
  <si>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</si>
  <si>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</si>
  <si>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</si>
  <si>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</si>
  <si>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</si>
  <si>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</si>
  <si>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</si>
  <si>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</si>
  <si>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</si>
  <si>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</si>
  <si>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</si>
  <si>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</si>
  <si>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</si>
  <si>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</si>
  <si>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</si>
  <si>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</si>
  <si>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</si>
  <si>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</si>
  <si>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</si>
  <si>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</si>
  <si>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</si>
  <si>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</si>
  <si>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</si>
  <si>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</si>
  <si>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</si>
  <si>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</si>
  <si>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</si>
  <si>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</si>
  <si>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</si>
  <si>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</si>
  <si>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</si>
  <si>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</si>
  <si>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</si>
  <si>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</si>
  <si>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</si>
  <si>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</si>
  <si>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</si>
  <si>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</si>
  <si>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</si>
  <si>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</si>
  <si>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</si>
  <si>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</si>
  <si>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</si>
  <si>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</si>
  <si>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</si>
  <si>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</si>
  <si>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</si>
  <si>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</si>
  <si>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</si>
  <si>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</si>
  <si>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</si>
  <si>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</si>
  <si>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</si>
  <si>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</si>
  <si>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</si>
  <si>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</si>
  <si>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</si>
  <si>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</si>
  <si>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</si>
  <si>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</si>
  <si>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</si>
  <si>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</si>
  <si>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</si>
  <si>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</si>
  <si>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</si>
  <si>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</si>
  <si>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</si>
  <si>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</si>
  <si>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</si>
  <si>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</si>
  <si>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</si>
  <si>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</si>
  <si>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</si>
  <si>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</si>
  <si>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</si>
  <si>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</si>
  <si>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</si>
  <si>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</si>
  <si>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</si>
  <si>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</si>
  <si>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</si>
  <si>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</si>
  <si>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</si>
  <si>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</si>
  <si>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</si>
  <si>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</si>
  <si>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</si>
  <si>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</si>
  <si>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</si>
  <si>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</si>
  <si>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</si>
  <si>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</si>
  <si>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</si>
  <si>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</si>
  <si>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</si>
  <si>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</si>
  <si>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</si>
  <si>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机关事业单位基本养老保险缴费支出</t>
  </si>
  <si>
    <t>初中教育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</si>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</sst>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20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21" borderId="22" applyNumberFormat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29" fillId="20" borderId="2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15503167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11412748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2271818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557034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1261567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15503167</v>
      </c>
      <c r="C35" s="163" t="s">
        <v>43</v>
      </c>
      <c r="D35" s="187">
        <f>SUM(D6:D34)</f>
        <v>15503167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15503167</v>
      </c>
      <c r="C40" s="163" t="s">
        <v>51</v>
      </c>
      <c r="D40" s="182">
        <f>SUM(D35,D36,D38)</f>
        <v>15503167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15503167</v>
      </c>
      <c r="G8" s="56"/>
      <c r="H8" s="57">
        <v>15503167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15503167</v>
      </c>
      <c r="G9" s="56"/>
      <c r="H9" s="57">
        <v>15503167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11412748</v>
      </c>
      <c r="G10" s="56"/>
      <c r="H10" s="57">
        <v>11412748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86</v>
      </c>
      <c r="B11" s="46" t="s">
        <v>87</v>
      </c>
      <c r="C11" s="46" t="s">
        <v>87</v>
      </c>
      <c r="D11" s="46" t="s">
        <v>84</v>
      </c>
      <c r="E11" s="194" t="s">
        <v>88</v>
      </c>
      <c r="F11" s="58">
        <v>2102618</v>
      </c>
      <c r="G11" s="56"/>
      <c r="H11" s="57">
        <v>2102618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86</v>
      </c>
      <c r="B12" s="46" t="s">
        <v>89</v>
      </c>
      <c r="C12" s="46" t="s">
        <v>90</v>
      </c>
      <c r="D12" s="46" t="s">
        <v>84</v>
      </c>
      <c r="E12" s="194" t="s">
        <v>91</v>
      </c>
      <c r="F12" s="58">
        <v>169200</v>
      </c>
      <c r="G12" s="56"/>
      <c r="H12" s="57">
        <v>169200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93</v>
      </c>
      <c r="C13" s="46" t="s">
        <v>82</v>
      </c>
      <c r="D13" s="46" t="s">
        <v>84</v>
      </c>
      <c r="E13" s="194" t="s">
        <v>94</v>
      </c>
      <c r="F13" s="58">
        <v>557034</v>
      </c>
      <c r="G13" s="56"/>
      <c r="H13" s="57">
        <v>557034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95</v>
      </c>
      <c r="B14" s="46" t="s">
        <v>82</v>
      </c>
      <c r="C14" s="46" t="s">
        <v>90</v>
      </c>
      <c r="D14" s="46" t="s">
        <v>84</v>
      </c>
      <c r="E14" s="194" t="s">
        <v>96</v>
      </c>
      <c r="F14" s="58">
        <v>1261567</v>
      </c>
      <c r="G14" s="56"/>
      <c r="H14" s="57">
        <v>1261567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97</v>
      </c>
    </row>
    <row r="2" ht="20.1" customHeigh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99</v>
      </c>
      <c r="H4" s="17" t="s">
        <v>100</v>
      </c>
      <c r="I4" s="17" t="s">
        <v>101</v>
      </c>
      <c r="J4" s="17" t="s">
        <v>102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15503167</v>
      </c>
      <c r="G8" s="56">
        <v>15193167</v>
      </c>
      <c r="H8" s="59">
        <v>310000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15503167</v>
      </c>
      <c r="G9" s="56">
        <v>15193167</v>
      </c>
      <c r="H9" s="59">
        <v>310000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11412748</v>
      </c>
      <c r="G10" s="56">
        <v>11102748</v>
      </c>
      <c r="H10" s="59">
        <v>310000</v>
      </c>
      <c r="I10" s="57"/>
      <c r="J10" s="56"/>
    </row>
    <row r="11" ht="20.1" customHeight="1" spans="1:10">
      <c r="A11" s="46" t="s">
        <v>86</v>
      </c>
      <c r="B11" s="46" t="s">
        <v>87</v>
      </c>
      <c r="C11" s="46" t="s">
        <v>87</v>
      </c>
      <c r="D11" s="46" t="s">
        <v>84</v>
      </c>
      <c r="E11" s="194" t="s">
        <v>88</v>
      </c>
      <c r="F11" s="58">
        <v>2102618</v>
      </c>
      <c r="G11" s="56">
        <v>2102618</v>
      </c>
      <c r="H11" s="59">
        <v>0</v>
      </c>
      <c r="I11" s="57"/>
      <c r="J11" s="56"/>
    </row>
    <row r="12" ht="20.1" customHeight="1" spans="1:10">
      <c r="A12" s="46" t="s">
        <v>86</v>
      </c>
      <c r="B12" s="46" t="s">
        <v>89</v>
      </c>
      <c r="C12" s="46" t="s">
        <v>90</v>
      </c>
      <c r="D12" s="46" t="s">
        <v>84</v>
      </c>
      <c r="E12" s="194" t="s">
        <v>91</v>
      </c>
      <c r="F12" s="58">
        <v>169200</v>
      </c>
      <c r="G12" s="56">
        <v>169200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93</v>
      </c>
      <c r="C13" s="46" t="s">
        <v>82</v>
      </c>
      <c r="D13" s="46" t="s">
        <v>84</v>
      </c>
      <c r="E13" s="194" t="s">
        <v>94</v>
      </c>
      <c r="F13" s="58">
        <v>557034</v>
      </c>
      <c r="G13" s="56">
        <v>557034</v>
      </c>
      <c r="H13" s="59">
        <v>0</v>
      </c>
      <c r="I13" s="57"/>
      <c r="J13" s="56"/>
    </row>
    <row r="14" ht="20.1" customHeight="1" spans="1:10">
      <c r="A14" s="46" t="s">
        <v>95</v>
      </c>
      <c r="B14" s="46" t="s">
        <v>82</v>
      </c>
      <c r="C14" s="46" t="s">
        <v>90</v>
      </c>
      <c r="D14" s="46" t="s">
        <v>84</v>
      </c>
      <c r="E14" s="194" t="s">
        <v>96</v>
      </c>
      <c r="F14" s="58">
        <v>1261567</v>
      </c>
      <c r="G14" s="56">
        <v>1261567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103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104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105</v>
      </c>
      <c r="F5" s="165" t="s">
        <v>106</v>
      </c>
      <c r="G5" s="163" t="s">
        <v>107</v>
      </c>
      <c r="H5" s="165" t="s">
        <v>108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109</v>
      </c>
      <c r="B6" s="167"/>
      <c r="C6" s="168" t="s">
        <v>110</v>
      </c>
      <c r="D6" s="167">
        <f>SUM(D7:D34)</f>
        <v>15503167</v>
      </c>
      <c r="E6" s="167">
        <f>SUM(E7:E34)</f>
        <v>15503167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111</v>
      </c>
      <c r="B7" s="170">
        <v>15503167</v>
      </c>
      <c r="C7" s="168" t="s">
        <v>112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113</v>
      </c>
      <c r="B8" s="174"/>
      <c r="C8" s="168" t="s">
        <v>114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115</v>
      </c>
      <c r="B9" s="170"/>
      <c r="C9" s="168" t="s">
        <v>116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117</v>
      </c>
      <c r="B10" s="174"/>
      <c r="C10" s="168" t="s">
        <v>118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111</v>
      </c>
      <c r="B11" s="167"/>
      <c r="C11" s="168" t="s">
        <v>119</v>
      </c>
      <c r="D11" s="171">
        <f t="shared" si="0"/>
        <v>11412748</v>
      </c>
      <c r="E11" s="167">
        <v>11412748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113</v>
      </c>
      <c r="B12" s="167">
        <v>0</v>
      </c>
      <c r="C12" s="168" t="s">
        <v>120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115</v>
      </c>
      <c r="B13" s="167">
        <v>0</v>
      </c>
      <c r="C13" s="168" t="s">
        <v>121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122</v>
      </c>
      <c r="B14" s="170">
        <v>0</v>
      </c>
      <c r="C14" s="168" t="s">
        <v>123</v>
      </c>
      <c r="D14" s="171">
        <f t="shared" si="0"/>
        <v>2271818</v>
      </c>
      <c r="E14" s="167">
        <v>2271818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124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125</v>
      </c>
      <c r="D16" s="171">
        <f t="shared" si="0"/>
        <v>557034</v>
      </c>
      <c r="E16" s="167">
        <v>557034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126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127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128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129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130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131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132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133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134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135</v>
      </c>
      <c r="D26" s="171">
        <f t="shared" si="0"/>
        <v>1261567</v>
      </c>
      <c r="E26" s="167">
        <v>1261567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136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137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138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139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140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141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142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143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144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15503167</v>
      </c>
      <c r="E38" s="171">
        <f>E6+E36</f>
        <v>15503167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145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147</v>
      </c>
      <c r="F4" s="108" t="s">
        <v>148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149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150</v>
      </c>
      <c r="E5" s="115"/>
      <c r="F5" s="117" t="s">
        <v>55</v>
      </c>
      <c r="G5" s="118" t="s">
        <v>151</v>
      </c>
      <c r="H5" s="118"/>
      <c r="I5" s="118"/>
      <c r="J5" s="118" t="s">
        <v>152</v>
      </c>
      <c r="K5" s="118"/>
      <c r="L5" s="118"/>
      <c r="M5" s="118" t="s">
        <v>153</v>
      </c>
      <c r="N5" s="118"/>
      <c r="O5" s="118"/>
      <c r="P5" s="117" t="s">
        <v>55</v>
      </c>
      <c r="Q5" s="118" t="s">
        <v>151</v>
      </c>
      <c r="R5" s="118"/>
      <c r="S5" s="118"/>
      <c r="T5" s="118" t="s">
        <v>152</v>
      </c>
      <c r="U5" s="118"/>
      <c r="V5" s="118"/>
      <c r="W5" s="118" t="s">
        <v>153</v>
      </c>
      <c r="X5" s="118"/>
      <c r="Y5" s="118"/>
      <c r="Z5" s="118" t="s">
        <v>108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99</v>
      </c>
      <c r="I6" s="121" t="s">
        <v>100</v>
      </c>
      <c r="J6" s="17" t="s">
        <v>70</v>
      </c>
      <c r="K6" s="152" t="s">
        <v>99</v>
      </c>
      <c r="L6" s="152" t="s">
        <v>100</v>
      </c>
      <c r="M6" s="17" t="s">
        <v>70</v>
      </c>
      <c r="N6" s="152" t="s">
        <v>99</v>
      </c>
      <c r="O6" s="17" t="s">
        <v>100</v>
      </c>
      <c r="P6" s="117"/>
      <c r="Q6" s="17" t="s">
        <v>70</v>
      </c>
      <c r="R6" s="17" t="s">
        <v>99</v>
      </c>
      <c r="S6" s="17" t="s">
        <v>100</v>
      </c>
      <c r="T6" s="17" t="s">
        <v>70</v>
      </c>
      <c r="U6" s="17" t="s">
        <v>99</v>
      </c>
      <c r="V6" s="17" t="s">
        <v>100</v>
      </c>
      <c r="W6" s="17" t="s">
        <v>70</v>
      </c>
      <c r="X6" s="152" t="s">
        <v>99</v>
      </c>
      <c r="Y6" s="152" t="s">
        <v>100</v>
      </c>
      <c r="Z6" s="17" t="s">
        <v>70</v>
      </c>
      <c r="AA6" s="152" t="s">
        <v>99</v>
      </c>
      <c r="AB6" s="152" t="s">
        <v>100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15503167</v>
      </c>
      <c r="F7" s="124">
        <f>G7</f>
        <v>15503167</v>
      </c>
      <c r="G7" s="124">
        <f>G8+G13+G24+G32+G39+G43+G53</f>
        <v>15503167</v>
      </c>
      <c r="H7" s="124">
        <f>H8+H13+H24+H32+H39+H43+H53</f>
        <v>15193167</v>
      </c>
      <c r="I7" s="124">
        <f>I8+I13+I24+I32+I39+I43+I53</f>
        <v>310000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154</v>
      </c>
      <c r="B8" s="122"/>
      <c r="C8" s="126"/>
      <c r="D8" s="127" t="s">
        <v>155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156</v>
      </c>
      <c r="B9" s="122" t="s">
        <v>90</v>
      </c>
      <c r="C9" s="131"/>
      <c r="D9" s="46" t="s">
        <v>157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156</v>
      </c>
      <c r="B10" s="122" t="s">
        <v>82</v>
      </c>
      <c r="C10" s="131"/>
      <c r="D10" s="46" t="s">
        <v>158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156</v>
      </c>
      <c r="B11" s="122" t="s">
        <v>83</v>
      </c>
      <c r="C11" s="131"/>
      <c r="D11" s="46" t="s">
        <v>96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156</v>
      </c>
      <c r="B12" s="122" t="s">
        <v>89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90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83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87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89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90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83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87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89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90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83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87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89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15487903</v>
      </c>
      <c r="F39" s="134">
        <f>G39</f>
        <v>15487903</v>
      </c>
      <c r="G39" s="124">
        <f t="shared" si="0"/>
        <v>15487903</v>
      </c>
      <c r="H39" s="145">
        <v>15177903</v>
      </c>
      <c r="I39" s="124">
        <v>310000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90</v>
      </c>
      <c r="C40" s="131"/>
      <c r="D40" s="46" t="s">
        <v>194</v>
      </c>
      <c r="E40" s="137"/>
      <c r="F40" s="56"/>
      <c r="G40" s="139">
        <f t="shared" si="0"/>
        <v>13438215</v>
      </c>
      <c r="H40" s="132">
        <v>13438215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2049688</v>
      </c>
      <c r="H41" s="58">
        <v>1739688</v>
      </c>
      <c r="I41" s="56">
        <v>310000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89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90</v>
      </c>
      <c r="C44" s="131"/>
      <c r="D44" s="46" t="s">
        <v>200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90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89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90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15264</v>
      </c>
      <c r="F53" s="134">
        <f>G53</f>
        <v>15264</v>
      </c>
      <c r="G53" s="124">
        <f t="shared" si="0"/>
        <v>15264</v>
      </c>
      <c r="H53" s="145">
        <v>15264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90</v>
      </c>
      <c r="C54" s="131"/>
      <c r="D54" s="46" t="s">
        <v>216</v>
      </c>
      <c r="E54" s="137"/>
      <c r="F54" s="56"/>
      <c r="G54" s="132">
        <f t="shared" si="0"/>
        <v>15264</v>
      </c>
      <c r="H54" s="132">
        <v>15264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83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87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89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83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90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83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90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90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133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83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87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90</v>
      </c>
      <c r="C78" s="131"/>
      <c r="D78" s="46" t="s">
        <v>138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89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15503167</v>
      </c>
      <c r="F8" s="58">
        <v>13438215</v>
      </c>
      <c r="G8" s="58">
        <v>6467412</v>
      </c>
      <c r="H8" s="58">
        <v>144444</v>
      </c>
      <c r="I8" s="58">
        <v>0</v>
      </c>
      <c r="J8" s="58">
        <v>0</v>
      </c>
      <c r="K8" s="58">
        <v>2730840</v>
      </c>
      <c r="L8" s="58">
        <v>2102618</v>
      </c>
      <c r="M8" s="58">
        <v>0</v>
      </c>
      <c r="N8" s="58">
        <v>557034</v>
      </c>
      <c r="O8" s="58">
        <v>0</v>
      </c>
      <c r="P8" s="58">
        <v>169200</v>
      </c>
      <c r="Q8" s="58">
        <v>1261567</v>
      </c>
      <c r="R8" s="58">
        <v>0</v>
      </c>
      <c r="S8" s="58">
        <v>5100</v>
      </c>
      <c r="T8" s="58">
        <v>2049688</v>
      </c>
      <c r="U8" s="58">
        <v>678196</v>
      </c>
      <c r="V8" s="58">
        <v>0</v>
      </c>
      <c r="W8" s="58">
        <v>0</v>
      </c>
      <c r="X8" s="58">
        <v>0</v>
      </c>
      <c r="Y8" s="58">
        <v>180000</v>
      </c>
      <c r="Z8" s="58">
        <v>220000</v>
      </c>
      <c r="AA8" s="58">
        <v>20000</v>
      </c>
      <c r="AB8" s="58">
        <v>0</v>
      </c>
      <c r="AC8" s="58">
        <v>0</v>
      </c>
      <c r="AD8" s="58">
        <v>100000</v>
      </c>
      <c r="AE8" s="58">
        <v>0</v>
      </c>
      <c r="AF8" s="58">
        <v>150000</v>
      </c>
      <c r="AG8" s="58">
        <v>0</v>
      </c>
      <c r="AH8" s="58">
        <v>0</v>
      </c>
      <c r="AI8" s="58">
        <v>60000</v>
      </c>
      <c r="AJ8" s="58">
        <v>0</v>
      </c>
      <c r="AK8" s="58">
        <v>0</v>
      </c>
      <c r="AL8" s="58">
        <v>0</v>
      </c>
      <c r="AM8" s="58">
        <v>0</v>
      </c>
      <c r="AN8" s="58">
        <v>300000</v>
      </c>
      <c r="AO8" s="58">
        <v>0</v>
      </c>
      <c r="AP8" s="58">
        <v>105131</v>
      </c>
      <c r="AQ8" s="58">
        <v>226361</v>
      </c>
      <c r="AR8" s="58">
        <v>0</v>
      </c>
      <c r="AS8" s="58">
        <v>10000</v>
      </c>
      <c r="AT8" s="58">
        <v>0</v>
      </c>
      <c r="AU8" s="58">
        <v>0</v>
      </c>
      <c r="AV8" s="58">
        <v>15264</v>
      </c>
      <c r="AW8" s="58">
        <v>0</v>
      </c>
      <c r="AX8" s="58">
        <v>0</v>
      </c>
      <c r="AY8" s="58">
        <v>0</v>
      </c>
      <c r="AZ8" s="58">
        <v>0</v>
      </c>
      <c r="BA8" s="58">
        <v>15264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95</v>
      </c>
      <c r="B9" s="25" t="s">
        <v>82</v>
      </c>
      <c r="C9" s="25" t="s">
        <v>90</v>
      </c>
      <c r="D9" s="102" t="s">
        <v>274</v>
      </c>
      <c r="E9" s="58">
        <v>1261567</v>
      </c>
      <c r="F9" s="58">
        <v>1261567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1261567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86</v>
      </c>
      <c r="B10" s="25" t="s">
        <v>89</v>
      </c>
      <c r="C10" s="25" t="s">
        <v>90</v>
      </c>
      <c r="D10" s="102" t="s">
        <v>345</v>
      </c>
      <c r="E10" s="58">
        <v>169200</v>
      </c>
      <c r="F10" s="58">
        <v>169200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169200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86</v>
      </c>
      <c r="B11" s="25" t="s">
        <v>87</v>
      </c>
      <c r="C11" s="25" t="s">
        <v>87</v>
      </c>
      <c r="D11" s="102" t="s">
        <v>346</v>
      </c>
      <c r="E11" s="58">
        <v>2102618</v>
      </c>
      <c r="F11" s="58">
        <v>2102618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2102618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82</v>
      </c>
      <c r="C12" s="25" t="s">
        <v>83</v>
      </c>
      <c r="D12" s="102" t="s">
        <v>347</v>
      </c>
      <c r="E12" s="58">
        <v>11412748</v>
      </c>
      <c r="F12" s="58">
        <v>9347796</v>
      </c>
      <c r="G12" s="58">
        <v>6467412</v>
      </c>
      <c r="H12" s="58">
        <v>144444</v>
      </c>
      <c r="I12" s="58">
        <v>0</v>
      </c>
      <c r="J12" s="58">
        <v>0</v>
      </c>
      <c r="K12" s="58">
        <v>2730840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5100</v>
      </c>
      <c r="T12" s="58">
        <v>2049688</v>
      </c>
      <c r="U12" s="58">
        <v>678196</v>
      </c>
      <c r="V12" s="58">
        <v>0</v>
      </c>
      <c r="W12" s="58">
        <v>0</v>
      </c>
      <c r="X12" s="58">
        <v>0</v>
      </c>
      <c r="Y12" s="58">
        <v>180000</v>
      </c>
      <c r="Z12" s="58">
        <v>220000</v>
      </c>
      <c r="AA12" s="58">
        <v>20000</v>
      </c>
      <c r="AB12" s="58">
        <v>0</v>
      </c>
      <c r="AC12" s="58">
        <v>0</v>
      </c>
      <c r="AD12" s="58">
        <v>100000</v>
      </c>
      <c r="AE12" s="58">
        <v>0</v>
      </c>
      <c r="AF12" s="58">
        <v>150000</v>
      </c>
      <c r="AG12" s="58">
        <v>0</v>
      </c>
      <c r="AH12" s="58">
        <v>0</v>
      </c>
      <c r="AI12" s="58">
        <v>60000</v>
      </c>
      <c r="AJ12" s="58">
        <v>0</v>
      </c>
      <c r="AK12" s="58">
        <v>0</v>
      </c>
      <c r="AL12" s="58">
        <v>0</v>
      </c>
      <c r="AM12" s="58">
        <v>0</v>
      </c>
      <c r="AN12" s="58">
        <v>300000</v>
      </c>
      <c r="AO12" s="58">
        <v>0</v>
      </c>
      <c r="AP12" s="58">
        <v>105131</v>
      </c>
      <c r="AQ12" s="58">
        <v>226361</v>
      </c>
      <c r="AR12" s="58">
        <v>0</v>
      </c>
      <c r="AS12" s="58">
        <v>10000</v>
      </c>
      <c r="AT12" s="58">
        <v>0</v>
      </c>
      <c r="AU12" s="58">
        <v>0</v>
      </c>
      <c r="AV12" s="58">
        <v>15264</v>
      </c>
      <c r="AW12" s="58">
        <v>0</v>
      </c>
      <c r="AX12" s="58">
        <v>0</v>
      </c>
      <c r="AY12" s="58">
        <v>0</v>
      </c>
      <c r="AZ12" s="58">
        <v>0</v>
      </c>
      <c r="BA12" s="58">
        <v>15264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92</v>
      </c>
      <c r="B13" s="25" t="s">
        <v>93</v>
      </c>
      <c r="C13" s="25" t="s">
        <v>82</v>
      </c>
      <c r="D13" s="102" t="s">
        <v>348</v>
      </c>
      <c r="E13" s="58">
        <v>557034</v>
      </c>
      <c r="F13" s="58">
        <v>557034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557034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99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147</v>
      </c>
      <c r="D8" s="80">
        <f>E8+F8</f>
        <v>15193167</v>
      </c>
      <c r="E8" s="81">
        <f>E9+E23+E51+E64+E68+E74</f>
        <v>13453479</v>
      </c>
      <c r="F8" s="81">
        <f>F9+F23+F51+F64+F68+F74</f>
        <v>1739688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13438215</v>
      </c>
      <c r="E9" s="82">
        <f>SUM(E10:E22)</f>
        <v>13438215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90</v>
      </c>
      <c r="C10" s="46" t="s">
        <v>355</v>
      </c>
      <c r="D10" s="57">
        <f t="shared" ref="D10:D22" si="0">E10+F10</f>
        <v>6467412</v>
      </c>
      <c r="E10" s="83">
        <v>6467412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144444</v>
      </c>
      <c r="E11" s="83">
        <v>144444</v>
      </c>
      <c r="F11" s="59"/>
      <c r="G11" s="49"/>
    </row>
    <row r="12" ht="18.6" customHeight="1" spans="1:7">
      <c r="A12" s="25" t="s">
        <v>354</v>
      </c>
      <c r="B12" s="25" t="s">
        <v>83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2730840</v>
      </c>
      <c r="E14" s="83">
        <v>2730840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2102618</v>
      </c>
      <c r="E15" s="83">
        <v>2102618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557034</v>
      </c>
      <c r="E17" s="83">
        <v>557034</v>
      </c>
      <c r="F17" s="59"/>
      <c r="G17" s="51"/>
    </row>
    <row r="18" ht="18.6" customHeight="1" spans="1:7">
      <c r="A18" s="25" t="s">
        <v>354</v>
      </c>
      <c r="B18" s="25" t="s">
        <v>93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169200</v>
      </c>
      <c r="E19" s="83">
        <v>169200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96</v>
      </c>
      <c r="D20" s="57">
        <f t="shared" si="0"/>
        <v>1261567</v>
      </c>
      <c r="E20" s="83">
        <v>1261567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89</v>
      </c>
      <c r="C22" s="46" t="s">
        <v>159</v>
      </c>
      <c r="D22" s="57">
        <f t="shared" si="0"/>
        <v>5100</v>
      </c>
      <c r="E22" s="56">
        <v>5100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1739688</v>
      </c>
      <c r="E23" s="82">
        <f>SUM(E24:E50)</f>
        <v>0</v>
      </c>
      <c r="F23" s="82">
        <f>SUM(F24:F50)</f>
        <v>1739688</v>
      </c>
      <c r="G23" s="49"/>
    </row>
    <row r="24" ht="18.6" customHeight="1" spans="1:7">
      <c r="A24" s="25" t="s">
        <v>370</v>
      </c>
      <c r="B24" s="25" t="s">
        <v>90</v>
      </c>
      <c r="C24" s="46" t="s">
        <v>371</v>
      </c>
      <c r="D24" s="57">
        <f t="shared" ref="D24:D50" si="1">E24+F24</f>
        <v>678196</v>
      </c>
      <c r="E24" s="87"/>
      <c r="F24" s="83">
        <v>678196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370</v>
      </c>
      <c r="B26" s="25" t="s">
        <v>83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87</v>
      </c>
      <c r="C28" s="46" t="s">
        <v>375</v>
      </c>
      <c r="D28" s="57">
        <f t="shared" si="1"/>
        <v>180000</v>
      </c>
      <c r="E28" s="87"/>
      <c r="F28" s="83">
        <v>180000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220000</v>
      </c>
      <c r="E29" s="87"/>
      <c r="F29" s="83">
        <v>220000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20000</v>
      </c>
      <c r="E30" s="87"/>
      <c r="F30" s="83">
        <v>20000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93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300000</v>
      </c>
      <c r="E43" s="87"/>
      <c r="F43" s="83">
        <v>300000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105131</v>
      </c>
      <c r="E45" s="87"/>
      <c r="F45" s="83">
        <v>105131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226361</v>
      </c>
      <c r="E46" s="87"/>
      <c r="F46" s="83">
        <v>226361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10000</v>
      </c>
      <c r="E48" s="87"/>
      <c r="F48" s="83">
        <v>10000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89</v>
      </c>
      <c r="C50" s="46" t="s">
        <v>177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15264</v>
      </c>
      <c r="E51" s="82">
        <f>E52+E53+E54+E55+E56+E57+E58+E59+E60+E61+E63</f>
        <v>15264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90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83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87</v>
      </c>
      <c r="C56" s="46" t="s">
        <v>411</v>
      </c>
      <c r="D56" s="57">
        <f t="shared" si="2"/>
        <v>15264</v>
      </c>
      <c r="E56" s="83">
        <v>15264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89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89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87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83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87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89</v>
      </c>
      <c r="C76" s="91" t="s">
        <v>139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310000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310000</v>
      </c>
    </row>
    <row r="10" ht="20.1" customHeight="1" spans="1:6">
      <c r="A10" s="46"/>
      <c r="B10" s="46"/>
      <c r="C10" s="46"/>
      <c r="D10" s="25"/>
      <c r="E10" s="25"/>
      <c r="F10" s="56">
        <v>310000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426</v>
      </c>
      <c r="F11" s="56">
        <v>310000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150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150</v>
      </c>
      <c r="F5" s="17" t="s">
        <v>55</v>
      </c>
      <c r="G5" s="17" t="s">
        <v>99</v>
      </c>
      <c r="H5" s="11" t="s">
        <v>100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2019-04-16T05:25:16Z</dcterms:created>
  <dcterms:modified xsi:type="dcterms:W3CDTF">2019-04-16T05:25:24Z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