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<sst xmlns="http://schemas.openxmlformats.org/spreadsheetml/2006/main" count="447">
  <si>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</si>
  <si>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</si>
  <si>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</si>
  <si>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</si>
  <si>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</si>
  <si>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</si>
  <si>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</si>
  <si>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</si>
  <si>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</si>
  <si>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</si>
  <si>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</si>
  <si>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</si>
  <si>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</si>
  <si>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</si>
  <si>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</si>
  <si>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</si>
  <si>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</si>
  <si>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</si>
  <si>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</si>
  <si>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</si>
  <si>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</si>
  <si>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</si>
  <si>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</si>
  <si>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</si>
  <si>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</si>
  <si>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</si>
  <si>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</si>
  <si>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</si>
  <si>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</si>
  <si>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</si>
  <si>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</si>
  <si>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</si>
  <si>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</si>
  <si>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</si>
  <si>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</si>
  <si>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</si>
  <si>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</si>
  <si>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</si>
  <si>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</si>
  <si>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</si>
  <si>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</si>
  <si>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</si>
  <si>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</si>
  <si>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</si>
  <si>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</si>
  <si>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</si>
  <si>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</si>
  <si>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</si>
  <si>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</si>
  <si>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</si>
  <si>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</si>
  <si>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</si>
  <si>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</si>
  <si>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</si>
  <si>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</si>
  <si>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</si>
  <si>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</si>
  <si>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</si>
  <si>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</si>
  <si>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</si>
  <si>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</si>
  <si>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</si>
  <si>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</si>
  <si>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</si>
  <si>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</si>
  <si>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</si>
  <si>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</si>
  <si>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</si>
  <si>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</si>
  <si>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</si>
  <si>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</si>
  <si>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</si>
  <si>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</si>
  <si>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</si>
  <si>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</si>
  <si>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</si>
  <si>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</si>
  <si>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</si>
  <si>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</si>
  <si>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636101</t>
  </si>
  <si>
    <t>通川区蒲家中学校机关</t>
  </si>
  <si>
    <t>205</t>
  </si>
  <si>
    <t>02</t>
  </si>
  <si>
    <t>03</t>
  </si>
  <si>
    <t xml:space="preserve">  636101</t>
  </si>
  <si>
    <t xml:space="preserve">  初中教育</t>
  </si>
  <si>
    <t>04</t>
  </si>
  <si>
    <t xml:space="preserve">  高中教育</t>
  </si>
  <si>
    <t>07</t>
  </si>
  <si>
    <t>01</t>
  </si>
  <si>
    <t xml:space="preserve">  特殊学校教育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</si>
  <si>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</si>
  <si>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</si>
  <si>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</si>
  <si>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</si>
  <si>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</si>
  <si>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</si>
  <si>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</si>
  <si>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</si>
  <si>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</si>
  <si>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</si>
  <si>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</si>
  <si>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</si>
  <si>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</si>
  <si>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</si>
  <si>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</si>
  <si>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</si>
  <si>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</si>
  <si>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</si>
  <si>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</si>
  <si>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</si>
  <si>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</si>
  <si>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</si>
  <si>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</si>
  <si>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</si>
  <si>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</si>
  <si>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</si>
  <si>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</si>
  <si>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</si>
  <si>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</si>
  <si>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</si>
  <si>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</si>
  <si>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</si>
  <si>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</si>
  <si>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</si>
  <si>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</si>
  <si>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</si>
  <si>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</si>
  <si>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</si>
  <si>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</si>
  <si>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</si>
  <si>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</si>
  <si>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</si>
  <si>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</si>
  <si>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</si>
  <si>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</si>
  <si>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</si>
  <si>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</si>
  <si>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</si>
  <si>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</si>
  <si>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</si>
  <si>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</si>
  <si>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</si>
  <si>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</si>
  <si>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</si>
  <si>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</si>
  <si>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</si>
  <si>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</si>
  <si>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</si>
  <si>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</si>
  <si>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</si>
  <si>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</si>
  <si>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</si>
  <si>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</si>
  <si>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</si>
  <si>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</si>
  <si>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</si>
  <si>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</si>
  <si>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</si>
  <si>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</si>
  <si>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</si>
  <si>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</si>
  <si>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</si>
  <si>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</si>
  <si>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</si>
  <si>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</si>
  <si>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</si>
  <si>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</si>
  <si>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</si>
  <si>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</si>
  <si>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</si>
  <si>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</si>
  <si>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</si>
  <si>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</si>
  <si>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</si>
  <si>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</si>
  <si>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</si>
  <si>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</si>
  <si>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</si>
  <si>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</si>
  <si>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</si>
  <si>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</si>
  <si>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</si>
  <si>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</si>
  <si>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</si>
  <si>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</si>
  <si>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</si>
  <si>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</si>
  <si>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</si>
  <si>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</si>
  <si>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</si>
  <si>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</si>
  <si>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</si>
  <si>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</si>
  <si>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</si>
  <si>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</si>
  <si>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</si>
  <si>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</si>
  <si>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</si>
  <si>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</si>
  <si>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</si>
  <si>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</si>
  <si>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</si>
  <si>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</si>
  <si>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</si>
  <si>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</si>
  <si>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</si>
  <si>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</si>
  <si>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</si>
  <si>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</si>
  <si>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</si>
  <si>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</si>
  <si>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</si>
  <si>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</si>
  <si>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</si>
  <si>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</si>
  <si>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</si>
  <si>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</si>
  <si>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</si>
  <si>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</si>
  <si>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</si>
  <si>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</si>
  <si>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</si>
  <si>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</si>
  <si>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</si>
  <si>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</si>
  <si>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</si>
  <si>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</si>
  <si>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</si>
  <si>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</si>
  <si>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</si>
  <si>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</si>
  <si>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</si>
  <si>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</si>
  <si>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</si>
  <si>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</si>
  <si>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</si>
  <si>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</si>
  <si>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</si>
  <si>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</si>
  <si>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</si>
  <si>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</si>
  <si>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</si>
  <si>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</si>
  <si>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</si>
  <si>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</si>
  <si>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</si>
  <si>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</si>
  <si>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</si>
  <si>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</si>
  <si>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</si>
  <si>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</si>
  <si>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</si>
  <si>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</si>
  <si>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</si>
  <si>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</si>
  <si>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</si>
  <si>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</si>
  <si>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</si>
  <si>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</si>
  <si>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</si>
  <si>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</si>
  <si>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</si>
  <si>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</si>
  <si>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</si>
  <si>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</si>
  <si>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</si>
  <si>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</si>
  <si>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</si>
  <si>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</si>
  <si>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</si>
  <si>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</si>
  <si>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</si>
  <si>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</si>
  <si>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</si>
  <si>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</si>
  <si>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</si>
  <si>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</si>
  <si>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</si>
  <si>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</si>
  <si>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</si>
  <si>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</si>
  <si>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</si>
  <si>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</si>
  <si>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</si>
  <si>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</si>
  <si>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</si>
  <si>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</si>
  <si>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</si>
  <si>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</si>
  <si>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</si>
  <si>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</si>
  <si>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</si>
  <si>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</si>
  <si>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</si>
  <si>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</si>
  <si>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</si>
  <si>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</si>
  <si>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</si>
  <si>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</si>
  <si>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</si>
  <si>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</si>
  <si>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</si>
  <si>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</si>
  <si>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</si>
  <si>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</si>
  <si>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</si>
  <si>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</si>
  <si>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</si>
  <si>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</si>
  <si>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</si>
  <si>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</si>
  <si>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</si>
  <si>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</si>
  <si>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</si>
  <si>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</si>
  <si>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</si>
  <si>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</si>
  <si>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</si>
  <si>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</si>
  <si>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</si>
  <si>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</si>
  <si>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</si>
  <si>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</si>
  <si>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</si>
  <si>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</si>
  <si>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</si>
  <si>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</si>
  <si>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</si>
  <si>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</si>
  <si>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</si>
  <si>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</si>
  <si>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</si>
  <si>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</si>
  <si>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</si>
  <si>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</si>
  <si>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</si>
  <si>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</si>
  <si>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</si>
  <si>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</si>
  <si>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</si>
  <si>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</si>
  <si>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</si>
  <si>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</si>
  <si>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</si>
  <si>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</si>
  <si>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</si>
  <si>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高中教育</t>
  </si>
  <si>
    <t>其他社会保障和就业支出</t>
  </si>
  <si>
    <t>机关事业单位基本养老保险缴费支出</t>
  </si>
  <si>
    <t>初中教育</t>
  </si>
  <si>
    <t>特殊学校教育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</si>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</sst>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23" borderId="22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4" fillId="24" borderId="2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9942695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7383061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1414711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360900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784023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9942695</v>
      </c>
      <c r="C35" s="163" t="s">
        <v>43</v>
      </c>
      <c r="D35" s="187">
        <f>SUM(D6:D34)</f>
        <v>9942695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9942695</v>
      </c>
      <c r="C40" s="163" t="s">
        <v>51</v>
      </c>
      <c r="D40" s="182">
        <f>SUM(D35,D36,D38)</f>
        <v>9942695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9942695</v>
      </c>
      <c r="G8" s="56"/>
      <c r="H8" s="57">
        <v>9942695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9942695</v>
      </c>
      <c r="G9" s="56"/>
      <c r="H9" s="57">
        <v>9942695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4777279</v>
      </c>
      <c r="G10" s="56"/>
      <c r="H10" s="57">
        <v>4777279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86</v>
      </c>
      <c r="D11" s="46" t="s">
        <v>84</v>
      </c>
      <c r="E11" s="194" t="s">
        <v>87</v>
      </c>
      <c r="F11" s="58">
        <v>2519596</v>
      </c>
      <c r="G11" s="56"/>
      <c r="H11" s="57">
        <v>2519596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81</v>
      </c>
      <c r="B12" s="46" t="s">
        <v>88</v>
      </c>
      <c r="C12" s="46" t="s">
        <v>89</v>
      </c>
      <c r="D12" s="46" t="s">
        <v>84</v>
      </c>
      <c r="E12" s="194" t="s">
        <v>90</v>
      </c>
      <c r="F12" s="58">
        <v>86186</v>
      </c>
      <c r="G12" s="56"/>
      <c r="H12" s="57">
        <v>86186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92</v>
      </c>
      <c r="D13" s="46" t="s">
        <v>84</v>
      </c>
      <c r="E13" s="194" t="s">
        <v>93</v>
      </c>
      <c r="F13" s="58">
        <v>1306711</v>
      </c>
      <c r="G13" s="56"/>
      <c r="H13" s="57">
        <v>1306711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91</v>
      </c>
      <c r="B14" s="46" t="s">
        <v>94</v>
      </c>
      <c r="C14" s="46" t="s">
        <v>89</v>
      </c>
      <c r="D14" s="46" t="s">
        <v>84</v>
      </c>
      <c r="E14" s="194" t="s">
        <v>95</v>
      </c>
      <c r="F14" s="58">
        <v>108000</v>
      </c>
      <c r="G14" s="56"/>
      <c r="H14" s="57">
        <v>108000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97</v>
      </c>
      <c r="C15" s="46" t="s">
        <v>82</v>
      </c>
      <c r="D15" s="46" t="s">
        <v>84</v>
      </c>
      <c r="E15" s="194" t="s">
        <v>98</v>
      </c>
      <c r="F15" s="58">
        <v>360900</v>
      </c>
      <c r="G15" s="56"/>
      <c r="H15" s="57">
        <v>360900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99</v>
      </c>
      <c r="B16" s="46" t="s">
        <v>82</v>
      </c>
      <c r="C16" s="46" t="s">
        <v>89</v>
      </c>
      <c r="D16" s="46" t="s">
        <v>84</v>
      </c>
      <c r="E16" s="194" t="s">
        <v>100</v>
      </c>
      <c r="F16" s="58">
        <v>784023</v>
      </c>
      <c r="G16" s="56"/>
      <c r="H16" s="57">
        <v>784023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101</v>
      </c>
    </row>
    <row r="2" ht="20.1" customHeight="1" spans="1:10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103</v>
      </c>
      <c r="H4" s="17" t="s">
        <v>104</v>
      </c>
      <c r="I4" s="17" t="s">
        <v>105</v>
      </c>
      <c r="J4" s="17" t="s">
        <v>106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9942695</v>
      </c>
      <c r="G8" s="56">
        <v>9465672</v>
      </c>
      <c r="H8" s="59">
        <v>477023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9942695</v>
      </c>
      <c r="G9" s="56">
        <v>9465672</v>
      </c>
      <c r="H9" s="59">
        <v>477023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4777279</v>
      </c>
      <c r="G10" s="56">
        <v>4451847</v>
      </c>
      <c r="H10" s="59">
        <v>325432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86</v>
      </c>
      <c r="D11" s="46" t="s">
        <v>84</v>
      </c>
      <c r="E11" s="194" t="s">
        <v>87</v>
      </c>
      <c r="F11" s="58">
        <v>2519596</v>
      </c>
      <c r="G11" s="56">
        <v>2368005</v>
      </c>
      <c r="H11" s="59">
        <v>151591</v>
      </c>
      <c r="I11" s="57"/>
      <c r="J11" s="56"/>
    </row>
    <row r="12" ht="20.1" customHeight="1" spans="1:10">
      <c r="A12" s="46" t="s">
        <v>81</v>
      </c>
      <c r="B12" s="46" t="s">
        <v>88</v>
      </c>
      <c r="C12" s="46" t="s">
        <v>89</v>
      </c>
      <c r="D12" s="46" t="s">
        <v>84</v>
      </c>
      <c r="E12" s="194" t="s">
        <v>90</v>
      </c>
      <c r="F12" s="58">
        <v>86186</v>
      </c>
      <c r="G12" s="56">
        <v>86186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92</v>
      </c>
      <c r="D13" s="46" t="s">
        <v>84</v>
      </c>
      <c r="E13" s="194" t="s">
        <v>93</v>
      </c>
      <c r="F13" s="58">
        <v>1306711</v>
      </c>
      <c r="G13" s="56">
        <v>1306711</v>
      </c>
      <c r="H13" s="59">
        <v>0</v>
      </c>
      <c r="I13" s="57"/>
      <c r="J13" s="56"/>
    </row>
    <row r="14" ht="20.1" customHeight="1" spans="1:10">
      <c r="A14" s="46" t="s">
        <v>91</v>
      </c>
      <c r="B14" s="46" t="s">
        <v>94</v>
      </c>
      <c r="C14" s="46" t="s">
        <v>89</v>
      </c>
      <c r="D14" s="46" t="s">
        <v>84</v>
      </c>
      <c r="E14" s="194" t="s">
        <v>95</v>
      </c>
      <c r="F14" s="58">
        <v>108000</v>
      </c>
      <c r="G14" s="56">
        <v>108000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97</v>
      </c>
      <c r="C15" s="46" t="s">
        <v>82</v>
      </c>
      <c r="D15" s="46" t="s">
        <v>84</v>
      </c>
      <c r="E15" s="194" t="s">
        <v>98</v>
      </c>
      <c r="F15" s="58">
        <v>360900</v>
      </c>
      <c r="G15" s="56">
        <v>360900</v>
      </c>
      <c r="H15" s="59">
        <v>0</v>
      </c>
      <c r="I15" s="57"/>
      <c r="J15" s="56"/>
    </row>
    <row r="16" ht="20.1" customHeight="1" spans="1:10">
      <c r="A16" s="46" t="s">
        <v>99</v>
      </c>
      <c r="B16" s="46" t="s">
        <v>82</v>
      </c>
      <c r="C16" s="46" t="s">
        <v>89</v>
      </c>
      <c r="D16" s="46" t="s">
        <v>84</v>
      </c>
      <c r="E16" s="194" t="s">
        <v>100</v>
      </c>
      <c r="F16" s="58">
        <v>784023</v>
      </c>
      <c r="G16" s="56">
        <v>784023</v>
      </c>
      <c r="H16" s="59">
        <v>0</v>
      </c>
      <c r="I16" s="57"/>
      <c r="J16" s="5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107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108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109</v>
      </c>
      <c r="F5" s="165" t="s">
        <v>110</v>
      </c>
      <c r="G5" s="163" t="s">
        <v>111</v>
      </c>
      <c r="H5" s="165" t="s">
        <v>112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113</v>
      </c>
      <c r="B6" s="167"/>
      <c r="C6" s="168" t="s">
        <v>114</v>
      </c>
      <c r="D6" s="167">
        <f>SUM(D7:D34)</f>
        <v>9942695</v>
      </c>
      <c r="E6" s="167">
        <f>SUM(E7:E34)</f>
        <v>9942695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115</v>
      </c>
      <c r="B7" s="170">
        <v>9942695</v>
      </c>
      <c r="C7" s="168" t="s">
        <v>116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117</v>
      </c>
      <c r="B8" s="174"/>
      <c r="C8" s="168" t="s">
        <v>118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119</v>
      </c>
      <c r="B9" s="170"/>
      <c r="C9" s="168" t="s">
        <v>120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121</v>
      </c>
      <c r="B10" s="174"/>
      <c r="C10" s="168" t="s">
        <v>122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115</v>
      </c>
      <c r="B11" s="167"/>
      <c r="C11" s="168" t="s">
        <v>123</v>
      </c>
      <c r="D11" s="171">
        <f t="shared" si="0"/>
        <v>7383061</v>
      </c>
      <c r="E11" s="167">
        <v>7383061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117</v>
      </c>
      <c r="B12" s="167">
        <v>0</v>
      </c>
      <c r="C12" s="168" t="s">
        <v>124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119</v>
      </c>
      <c r="B13" s="167">
        <v>0</v>
      </c>
      <c r="C13" s="168" t="s">
        <v>125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126</v>
      </c>
      <c r="B14" s="170">
        <v>0</v>
      </c>
      <c r="C14" s="168" t="s">
        <v>127</v>
      </c>
      <c r="D14" s="171">
        <f t="shared" si="0"/>
        <v>1414711</v>
      </c>
      <c r="E14" s="167">
        <v>1414711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128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129</v>
      </c>
      <c r="D16" s="171">
        <f t="shared" si="0"/>
        <v>360900</v>
      </c>
      <c r="E16" s="167">
        <v>360900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130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131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132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133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134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135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136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137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138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139</v>
      </c>
      <c r="D26" s="171">
        <f t="shared" si="0"/>
        <v>784023</v>
      </c>
      <c r="E26" s="167">
        <v>784023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140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141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142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143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144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145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146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147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148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9942695</v>
      </c>
      <c r="E38" s="171">
        <f>E6+E36</f>
        <v>9942695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149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150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151</v>
      </c>
      <c r="F4" s="108" t="s">
        <v>152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153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154</v>
      </c>
      <c r="E5" s="115"/>
      <c r="F5" s="117" t="s">
        <v>55</v>
      </c>
      <c r="G5" s="118" t="s">
        <v>155</v>
      </c>
      <c r="H5" s="118"/>
      <c r="I5" s="118"/>
      <c r="J5" s="118" t="s">
        <v>156</v>
      </c>
      <c r="K5" s="118"/>
      <c r="L5" s="118"/>
      <c r="M5" s="118" t="s">
        <v>157</v>
      </c>
      <c r="N5" s="118"/>
      <c r="O5" s="118"/>
      <c r="P5" s="117" t="s">
        <v>55</v>
      </c>
      <c r="Q5" s="118" t="s">
        <v>155</v>
      </c>
      <c r="R5" s="118"/>
      <c r="S5" s="118"/>
      <c r="T5" s="118" t="s">
        <v>156</v>
      </c>
      <c r="U5" s="118"/>
      <c r="V5" s="118"/>
      <c r="W5" s="118" t="s">
        <v>157</v>
      </c>
      <c r="X5" s="118"/>
      <c r="Y5" s="118"/>
      <c r="Z5" s="118" t="s">
        <v>112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103</v>
      </c>
      <c r="I6" s="121" t="s">
        <v>104</v>
      </c>
      <c r="J6" s="17" t="s">
        <v>70</v>
      </c>
      <c r="K6" s="152" t="s">
        <v>103</v>
      </c>
      <c r="L6" s="152" t="s">
        <v>104</v>
      </c>
      <c r="M6" s="17" t="s">
        <v>70</v>
      </c>
      <c r="N6" s="152" t="s">
        <v>103</v>
      </c>
      <c r="O6" s="17" t="s">
        <v>104</v>
      </c>
      <c r="P6" s="117"/>
      <c r="Q6" s="17" t="s">
        <v>70</v>
      </c>
      <c r="R6" s="17" t="s">
        <v>103</v>
      </c>
      <c r="S6" s="17" t="s">
        <v>104</v>
      </c>
      <c r="T6" s="17" t="s">
        <v>70</v>
      </c>
      <c r="U6" s="17" t="s">
        <v>103</v>
      </c>
      <c r="V6" s="17" t="s">
        <v>104</v>
      </c>
      <c r="W6" s="17" t="s">
        <v>70</v>
      </c>
      <c r="X6" s="152" t="s">
        <v>103</v>
      </c>
      <c r="Y6" s="152" t="s">
        <v>104</v>
      </c>
      <c r="Z6" s="17" t="s">
        <v>70</v>
      </c>
      <c r="AA6" s="152" t="s">
        <v>103</v>
      </c>
      <c r="AB6" s="152" t="s">
        <v>104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9942695</v>
      </c>
      <c r="F7" s="124">
        <f>G7</f>
        <v>9942695</v>
      </c>
      <c r="G7" s="124">
        <f>G8+G13+G24+G32+G39+G43+G53</f>
        <v>9942695</v>
      </c>
      <c r="H7" s="124">
        <f>H8+H13+H24+H32+H39+H43+H53</f>
        <v>9465672</v>
      </c>
      <c r="I7" s="124">
        <f>I8+I13+I24+I32+I39+I43+I53</f>
        <v>477023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158</v>
      </c>
      <c r="B8" s="122"/>
      <c r="C8" s="126"/>
      <c r="D8" s="127" t="s">
        <v>159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160</v>
      </c>
      <c r="B9" s="122" t="s">
        <v>89</v>
      </c>
      <c r="C9" s="131"/>
      <c r="D9" s="46" t="s">
        <v>161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160</v>
      </c>
      <c r="B10" s="122" t="s">
        <v>82</v>
      </c>
      <c r="C10" s="131"/>
      <c r="D10" s="46" t="s">
        <v>162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160</v>
      </c>
      <c r="B11" s="122" t="s">
        <v>83</v>
      </c>
      <c r="C11" s="131"/>
      <c r="D11" s="46" t="s">
        <v>100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160</v>
      </c>
      <c r="B12" s="122" t="s">
        <v>94</v>
      </c>
      <c r="C12" s="131"/>
      <c r="D12" s="46" t="s">
        <v>163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164</v>
      </c>
      <c r="B13" s="122"/>
      <c r="C13" s="131"/>
      <c r="D13" s="125" t="s">
        <v>165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166</v>
      </c>
      <c r="B14" s="122" t="s">
        <v>89</v>
      </c>
      <c r="C14" s="131"/>
      <c r="D14" s="46" t="s">
        <v>167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166</v>
      </c>
      <c r="B15" s="122" t="s">
        <v>82</v>
      </c>
      <c r="C15" s="131"/>
      <c r="D15" s="46" t="s">
        <v>168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166</v>
      </c>
      <c r="B16" s="140" t="s">
        <v>83</v>
      </c>
      <c r="C16" s="131"/>
      <c r="D16" s="141" t="s">
        <v>169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166</v>
      </c>
      <c r="B17" s="122" t="s">
        <v>86</v>
      </c>
      <c r="C17" s="131"/>
      <c r="D17" s="46" t="s">
        <v>170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166</v>
      </c>
      <c r="B18" s="122" t="s">
        <v>92</v>
      </c>
      <c r="C18" s="131"/>
      <c r="D18" s="46" t="s">
        <v>171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166</v>
      </c>
      <c r="B19" s="122" t="s">
        <v>172</v>
      </c>
      <c r="C19" s="131"/>
      <c r="D19" s="46" t="s">
        <v>173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166</v>
      </c>
      <c r="B20" s="122" t="s">
        <v>88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166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166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166</v>
      </c>
      <c r="B23" s="122" t="s">
        <v>94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89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83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92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172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88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94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89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83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86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92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94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9683763</v>
      </c>
      <c r="F39" s="134">
        <f>G39</f>
        <v>9683763</v>
      </c>
      <c r="G39" s="124">
        <f t="shared" si="0"/>
        <v>9683763</v>
      </c>
      <c r="H39" s="145">
        <v>9368740</v>
      </c>
      <c r="I39" s="124">
        <v>315023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89</v>
      </c>
      <c r="C40" s="131"/>
      <c r="D40" s="46" t="s">
        <v>196</v>
      </c>
      <c r="E40" s="137"/>
      <c r="F40" s="56"/>
      <c r="G40" s="139">
        <f t="shared" si="0"/>
        <v>8347414</v>
      </c>
      <c r="H40" s="132">
        <v>8347414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1336349</v>
      </c>
      <c r="H41" s="58">
        <v>1021326</v>
      </c>
      <c r="I41" s="56">
        <v>315023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94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162000</v>
      </c>
      <c r="F43" s="134">
        <f>G43</f>
        <v>162000</v>
      </c>
      <c r="G43" s="135">
        <f t="shared" si="0"/>
        <v>162000</v>
      </c>
      <c r="H43" s="136">
        <v>0</v>
      </c>
      <c r="I43" s="124">
        <v>162000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89</v>
      </c>
      <c r="C44" s="131"/>
      <c r="D44" s="46" t="s">
        <v>202</v>
      </c>
      <c r="E44" s="137"/>
      <c r="F44" s="58"/>
      <c r="G44" s="56">
        <f t="shared" si="0"/>
        <v>162000</v>
      </c>
      <c r="H44" s="138">
        <v>0</v>
      </c>
      <c r="I44" s="88">
        <v>162000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89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94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89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96932</v>
      </c>
      <c r="F53" s="134">
        <f>G53</f>
        <v>96932</v>
      </c>
      <c r="G53" s="124">
        <f t="shared" si="0"/>
        <v>96932</v>
      </c>
      <c r="H53" s="145">
        <v>96932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89</v>
      </c>
      <c r="C54" s="131"/>
      <c r="D54" s="46" t="s">
        <v>218</v>
      </c>
      <c r="E54" s="137"/>
      <c r="F54" s="56"/>
      <c r="G54" s="132">
        <f t="shared" si="0"/>
        <v>96932</v>
      </c>
      <c r="H54" s="132">
        <v>96932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83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92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94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83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89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83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86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89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89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137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83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86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92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172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89</v>
      </c>
      <c r="C78" s="131"/>
      <c r="D78" s="46" t="s">
        <v>142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172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88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94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9942695</v>
      </c>
      <c r="F8" s="58">
        <v>8347414</v>
      </c>
      <c r="G8" s="58">
        <v>3957144</v>
      </c>
      <c r="H8" s="58">
        <v>90336</v>
      </c>
      <c r="I8" s="58">
        <v>0</v>
      </c>
      <c r="J8" s="58">
        <v>0</v>
      </c>
      <c r="K8" s="58">
        <v>1740300</v>
      </c>
      <c r="L8" s="58">
        <v>1306711</v>
      </c>
      <c r="M8" s="58">
        <v>0</v>
      </c>
      <c r="N8" s="58">
        <v>360900</v>
      </c>
      <c r="O8" s="58">
        <v>0</v>
      </c>
      <c r="P8" s="58">
        <v>108000</v>
      </c>
      <c r="Q8" s="58">
        <v>784023</v>
      </c>
      <c r="R8" s="58">
        <v>0</v>
      </c>
      <c r="S8" s="58">
        <v>0</v>
      </c>
      <c r="T8" s="58">
        <v>1336349</v>
      </c>
      <c r="U8" s="58">
        <v>459548</v>
      </c>
      <c r="V8" s="58">
        <v>0</v>
      </c>
      <c r="W8" s="58">
        <v>0</v>
      </c>
      <c r="X8" s="58">
        <v>5000</v>
      </c>
      <c r="Y8" s="58">
        <v>45000</v>
      </c>
      <c r="Z8" s="58">
        <v>45000</v>
      </c>
      <c r="AA8" s="58">
        <v>50000</v>
      </c>
      <c r="AB8" s="58">
        <v>0</v>
      </c>
      <c r="AC8" s="58">
        <v>83196</v>
      </c>
      <c r="AD8" s="58">
        <v>90400</v>
      </c>
      <c r="AE8" s="58">
        <v>0</v>
      </c>
      <c r="AF8" s="58">
        <v>77142</v>
      </c>
      <c r="AG8" s="58">
        <v>0</v>
      </c>
      <c r="AH8" s="58">
        <v>0</v>
      </c>
      <c r="AI8" s="58">
        <v>64285</v>
      </c>
      <c r="AJ8" s="58">
        <v>0</v>
      </c>
      <c r="AK8" s="58">
        <v>0</v>
      </c>
      <c r="AL8" s="58">
        <v>0</v>
      </c>
      <c r="AM8" s="58">
        <v>0</v>
      </c>
      <c r="AN8" s="58">
        <v>54000</v>
      </c>
      <c r="AO8" s="58">
        <v>0</v>
      </c>
      <c r="AP8" s="58">
        <v>184278</v>
      </c>
      <c r="AQ8" s="58">
        <v>138500</v>
      </c>
      <c r="AR8" s="58">
        <v>0</v>
      </c>
      <c r="AS8" s="58">
        <v>0</v>
      </c>
      <c r="AT8" s="58">
        <v>0</v>
      </c>
      <c r="AU8" s="58">
        <v>40000</v>
      </c>
      <c r="AV8" s="58">
        <v>96932</v>
      </c>
      <c r="AW8" s="58">
        <v>0</v>
      </c>
      <c r="AX8" s="58">
        <v>0</v>
      </c>
      <c r="AY8" s="58">
        <v>0</v>
      </c>
      <c r="AZ8" s="58">
        <v>0</v>
      </c>
      <c r="BA8" s="58">
        <v>96932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162000</v>
      </c>
      <c r="CB8" s="58">
        <v>0</v>
      </c>
      <c r="CC8" s="58">
        <v>162000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99</v>
      </c>
      <c r="B9" s="25" t="s">
        <v>82</v>
      </c>
      <c r="C9" s="25" t="s">
        <v>89</v>
      </c>
      <c r="D9" s="102" t="s">
        <v>276</v>
      </c>
      <c r="E9" s="58">
        <v>784023</v>
      </c>
      <c r="F9" s="58">
        <v>784023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784023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86</v>
      </c>
      <c r="D10" s="102" t="s">
        <v>347</v>
      </c>
      <c r="E10" s="58">
        <v>2519596</v>
      </c>
      <c r="F10" s="58">
        <v>2162352</v>
      </c>
      <c r="G10" s="58">
        <v>1433892</v>
      </c>
      <c r="H10" s="58">
        <v>35400</v>
      </c>
      <c r="I10" s="58">
        <v>0</v>
      </c>
      <c r="J10" s="58">
        <v>0</v>
      </c>
      <c r="K10" s="58">
        <v>693060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295244</v>
      </c>
      <c r="U10" s="58">
        <v>87029</v>
      </c>
      <c r="V10" s="58">
        <v>0</v>
      </c>
      <c r="W10" s="58">
        <v>0</v>
      </c>
      <c r="X10" s="58">
        <v>2000</v>
      </c>
      <c r="Y10" s="58">
        <v>15000</v>
      </c>
      <c r="Z10" s="58">
        <v>15000</v>
      </c>
      <c r="AA10" s="58">
        <v>15000</v>
      </c>
      <c r="AB10" s="58">
        <v>0</v>
      </c>
      <c r="AC10" s="58">
        <v>29196</v>
      </c>
      <c r="AD10" s="58">
        <v>12600</v>
      </c>
      <c r="AE10" s="58">
        <v>0</v>
      </c>
      <c r="AF10" s="58">
        <v>26070</v>
      </c>
      <c r="AG10" s="58">
        <v>0</v>
      </c>
      <c r="AH10" s="58">
        <v>0</v>
      </c>
      <c r="AI10" s="58">
        <v>21725</v>
      </c>
      <c r="AJ10" s="58">
        <v>0</v>
      </c>
      <c r="AK10" s="58">
        <v>0</v>
      </c>
      <c r="AL10" s="58">
        <v>0</v>
      </c>
      <c r="AM10" s="58">
        <v>0</v>
      </c>
      <c r="AN10" s="58">
        <v>35000</v>
      </c>
      <c r="AO10" s="58">
        <v>0</v>
      </c>
      <c r="AP10" s="58">
        <v>21624</v>
      </c>
      <c r="AQ10" s="58">
        <v>0</v>
      </c>
      <c r="AR10" s="58">
        <v>0</v>
      </c>
      <c r="AS10" s="58">
        <v>0</v>
      </c>
      <c r="AT10" s="58">
        <v>0</v>
      </c>
      <c r="AU10" s="58">
        <v>15000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62000</v>
      </c>
      <c r="CB10" s="58">
        <v>0</v>
      </c>
      <c r="CC10" s="58">
        <v>62000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91</v>
      </c>
      <c r="B11" s="25" t="s">
        <v>94</v>
      </c>
      <c r="C11" s="25" t="s">
        <v>89</v>
      </c>
      <c r="D11" s="102" t="s">
        <v>348</v>
      </c>
      <c r="E11" s="58">
        <v>108000</v>
      </c>
      <c r="F11" s="58">
        <v>108000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108000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91</v>
      </c>
      <c r="B12" s="25" t="s">
        <v>92</v>
      </c>
      <c r="C12" s="25" t="s">
        <v>92</v>
      </c>
      <c r="D12" s="102" t="s">
        <v>349</v>
      </c>
      <c r="E12" s="58">
        <v>1306711</v>
      </c>
      <c r="F12" s="58">
        <v>1306711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1306711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83</v>
      </c>
      <c r="D13" s="102" t="s">
        <v>350</v>
      </c>
      <c r="E13" s="58">
        <v>4777279</v>
      </c>
      <c r="F13" s="58">
        <v>3625428</v>
      </c>
      <c r="G13" s="58">
        <v>2523252</v>
      </c>
      <c r="H13" s="58">
        <v>54936</v>
      </c>
      <c r="I13" s="58">
        <v>0</v>
      </c>
      <c r="J13" s="58">
        <v>0</v>
      </c>
      <c r="K13" s="58">
        <v>1047240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954919</v>
      </c>
      <c r="U13" s="58">
        <v>336519</v>
      </c>
      <c r="V13" s="58">
        <v>0</v>
      </c>
      <c r="W13" s="58">
        <v>0</v>
      </c>
      <c r="X13" s="58">
        <v>3000</v>
      </c>
      <c r="Y13" s="58">
        <v>30000</v>
      </c>
      <c r="Z13" s="58">
        <v>30000</v>
      </c>
      <c r="AA13" s="58">
        <v>35000</v>
      </c>
      <c r="AB13" s="58">
        <v>0</v>
      </c>
      <c r="AC13" s="58">
        <v>54000</v>
      </c>
      <c r="AD13" s="58">
        <v>77800</v>
      </c>
      <c r="AE13" s="58">
        <v>0</v>
      </c>
      <c r="AF13" s="58">
        <v>51072</v>
      </c>
      <c r="AG13" s="58">
        <v>0</v>
      </c>
      <c r="AH13" s="58">
        <v>0</v>
      </c>
      <c r="AI13" s="58">
        <v>42560</v>
      </c>
      <c r="AJ13" s="58">
        <v>0</v>
      </c>
      <c r="AK13" s="58">
        <v>0</v>
      </c>
      <c r="AL13" s="58">
        <v>0</v>
      </c>
      <c r="AM13" s="58">
        <v>0</v>
      </c>
      <c r="AN13" s="58">
        <v>19000</v>
      </c>
      <c r="AO13" s="58">
        <v>0</v>
      </c>
      <c r="AP13" s="58">
        <v>162654</v>
      </c>
      <c r="AQ13" s="58">
        <v>88314</v>
      </c>
      <c r="AR13" s="58">
        <v>0</v>
      </c>
      <c r="AS13" s="58">
        <v>0</v>
      </c>
      <c r="AT13" s="58">
        <v>0</v>
      </c>
      <c r="AU13" s="58">
        <v>25000</v>
      </c>
      <c r="AV13" s="58">
        <v>96932</v>
      </c>
      <c r="AW13" s="58">
        <v>0</v>
      </c>
      <c r="AX13" s="58">
        <v>0</v>
      </c>
      <c r="AY13" s="58">
        <v>0</v>
      </c>
      <c r="AZ13" s="58">
        <v>0</v>
      </c>
      <c r="BA13" s="58">
        <v>96932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100000</v>
      </c>
      <c r="CB13" s="58">
        <v>0</v>
      </c>
      <c r="CC13" s="58">
        <v>100000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88</v>
      </c>
      <c r="C14" s="25" t="s">
        <v>89</v>
      </c>
      <c r="D14" s="102" t="s">
        <v>351</v>
      </c>
      <c r="E14" s="58">
        <v>86186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86186</v>
      </c>
      <c r="U14" s="58">
        <v>36000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50186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96</v>
      </c>
      <c r="B15" s="25" t="s">
        <v>97</v>
      </c>
      <c r="C15" s="25" t="s">
        <v>82</v>
      </c>
      <c r="D15" s="102" t="s">
        <v>352</v>
      </c>
      <c r="E15" s="58">
        <v>360900</v>
      </c>
      <c r="F15" s="58">
        <v>360900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360900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353</v>
      </c>
      <c r="G1" s="49"/>
    </row>
    <row r="2" ht="25.5" customHeight="1" spans="1:7">
      <c r="A2" s="75" t="s">
        <v>354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355</v>
      </c>
      <c r="B4" s="78"/>
      <c r="C4" s="78"/>
      <c r="D4" s="17" t="s">
        <v>103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356</v>
      </c>
      <c r="F5" s="79" t="s">
        <v>357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151</v>
      </c>
      <c r="D8" s="80">
        <f>E8+F8</f>
        <v>9465672</v>
      </c>
      <c r="E8" s="81">
        <f>E9+E23+E51+E64+E68+E74</f>
        <v>8444346</v>
      </c>
      <c r="F8" s="81">
        <f>F9+F23+F51+F64+F68+F74</f>
        <v>1021326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8347414</v>
      </c>
      <c r="E9" s="82">
        <f>SUM(E10:E22)</f>
        <v>8347414</v>
      </c>
      <c r="F9" s="82">
        <f>SUM(F10:F22)</f>
        <v>0</v>
      </c>
      <c r="G9" s="49"/>
    </row>
    <row r="10" ht="18.6" customHeight="1" spans="1:7">
      <c r="A10" s="25" t="s">
        <v>358</v>
      </c>
      <c r="B10" s="25" t="s">
        <v>89</v>
      </c>
      <c r="C10" s="46" t="s">
        <v>359</v>
      </c>
      <c r="D10" s="57">
        <f t="shared" ref="D10:D22" si="0">E10+F10</f>
        <v>3957144</v>
      </c>
      <c r="E10" s="83">
        <v>3957144</v>
      </c>
      <c r="F10" s="84"/>
      <c r="G10" s="49"/>
    </row>
    <row r="11" ht="18.6" customHeight="1" spans="1:7">
      <c r="A11" s="25" t="s">
        <v>358</v>
      </c>
      <c r="B11" s="25" t="s">
        <v>82</v>
      </c>
      <c r="C11" s="46" t="s">
        <v>360</v>
      </c>
      <c r="D11" s="57">
        <f t="shared" si="0"/>
        <v>90336</v>
      </c>
      <c r="E11" s="83">
        <v>90336</v>
      </c>
      <c r="F11" s="59"/>
      <c r="G11" s="49"/>
    </row>
    <row r="12" ht="18.6" customHeight="1" spans="1:7">
      <c r="A12" s="25" t="s">
        <v>358</v>
      </c>
      <c r="B12" s="25" t="s">
        <v>83</v>
      </c>
      <c r="C12" s="46" t="s">
        <v>361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358</v>
      </c>
      <c r="B13" s="25" t="s">
        <v>172</v>
      </c>
      <c r="C13" s="46" t="s">
        <v>362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358</v>
      </c>
      <c r="B14" s="25" t="s">
        <v>88</v>
      </c>
      <c r="C14" s="46" t="s">
        <v>363</v>
      </c>
      <c r="D14" s="57">
        <f t="shared" si="0"/>
        <v>1740300</v>
      </c>
      <c r="E14" s="83">
        <v>1740300</v>
      </c>
      <c r="F14" s="59"/>
      <c r="G14" s="49"/>
    </row>
    <row r="15" ht="18.6" customHeight="1" spans="1:7">
      <c r="A15" s="25" t="s">
        <v>358</v>
      </c>
      <c r="B15" s="25" t="s">
        <v>175</v>
      </c>
      <c r="C15" s="46" t="s">
        <v>364</v>
      </c>
      <c r="D15" s="57">
        <f t="shared" si="0"/>
        <v>1306711</v>
      </c>
      <c r="E15" s="83">
        <v>1306711</v>
      </c>
      <c r="F15" s="59"/>
      <c r="G15" s="51"/>
    </row>
    <row r="16" ht="18.6" customHeight="1" spans="1:7">
      <c r="A16" s="25" t="s">
        <v>358</v>
      </c>
      <c r="B16" s="25" t="s">
        <v>177</v>
      </c>
      <c r="C16" s="46" t="s">
        <v>365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358</v>
      </c>
      <c r="B17" s="25" t="s">
        <v>366</v>
      </c>
      <c r="C17" s="46" t="s">
        <v>367</v>
      </c>
      <c r="D17" s="57">
        <f t="shared" si="0"/>
        <v>360900</v>
      </c>
      <c r="E17" s="83">
        <v>360900</v>
      </c>
      <c r="F17" s="59"/>
      <c r="G17" s="51"/>
    </row>
    <row r="18" ht="18.6" customHeight="1" spans="1:7">
      <c r="A18" s="25" t="s">
        <v>358</v>
      </c>
      <c r="B18" s="25" t="s">
        <v>97</v>
      </c>
      <c r="C18" s="46" t="s">
        <v>368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358</v>
      </c>
      <c r="B19" s="25" t="s">
        <v>369</v>
      </c>
      <c r="C19" s="46" t="s">
        <v>370</v>
      </c>
      <c r="D19" s="57">
        <f t="shared" si="0"/>
        <v>108000</v>
      </c>
      <c r="E19" s="83">
        <v>108000</v>
      </c>
      <c r="F19" s="59"/>
      <c r="G19" s="51"/>
    </row>
    <row r="20" ht="18.6" customHeight="1" spans="1:7">
      <c r="A20" s="25" t="s">
        <v>358</v>
      </c>
      <c r="B20" s="25" t="s">
        <v>371</v>
      </c>
      <c r="C20" s="46" t="s">
        <v>100</v>
      </c>
      <c r="D20" s="57">
        <f t="shared" si="0"/>
        <v>784023</v>
      </c>
      <c r="E20" s="83">
        <v>784023</v>
      </c>
      <c r="F20" s="59"/>
      <c r="G20" s="51"/>
    </row>
    <row r="21" ht="18.6" customHeight="1" spans="1:7">
      <c r="A21" s="25" t="s">
        <v>358</v>
      </c>
      <c r="B21" s="25" t="s">
        <v>372</v>
      </c>
      <c r="C21" s="46" t="s">
        <v>373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358</v>
      </c>
      <c r="B22" s="25" t="s">
        <v>94</v>
      </c>
      <c r="C22" s="46" t="s">
        <v>163</v>
      </c>
      <c r="D22" s="57">
        <f t="shared" si="0"/>
        <v>0</v>
      </c>
      <c r="E22" s="56">
        <v>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1021326</v>
      </c>
      <c r="E23" s="82">
        <f>SUM(E24:E50)</f>
        <v>0</v>
      </c>
      <c r="F23" s="82">
        <f>SUM(F24:F50)</f>
        <v>1021326</v>
      </c>
      <c r="G23" s="49"/>
    </row>
    <row r="24" ht="18.6" customHeight="1" spans="1:7">
      <c r="A24" s="25" t="s">
        <v>374</v>
      </c>
      <c r="B24" s="25" t="s">
        <v>89</v>
      </c>
      <c r="C24" s="46" t="s">
        <v>375</v>
      </c>
      <c r="D24" s="57">
        <f t="shared" ref="D24:D50" si="1">E24+F24</f>
        <v>459548</v>
      </c>
      <c r="E24" s="87"/>
      <c r="F24" s="83">
        <v>459548</v>
      </c>
      <c r="G24" s="49"/>
    </row>
    <row r="25" ht="18.6" customHeight="1" spans="1:7">
      <c r="A25" s="25" t="s">
        <v>374</v>
      </c>
      <c r="B25" s="25" t="s">
        <v>82</v>
      </c>
      <c r="C25" s="46" t="s">
        <v>376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374</v>
      </c>
      <c r="B26" s="25" t="s">
        <v>83</v>
      </c>
      <c r="C26" s="46" t="s">
        <v>377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374</v>
      </c>
      <c r="B27" s="25" t="s">
        <v>86</v>
      </c>
      <c r="C27" s="46" t="s">
        <v>378</v>
      </c>
      <c r="D27" s="57">
        <f t="shared" si="1"/>
        <v>5000</v>
      </c>
      <c r="E27" s="87"/>
      <c r="F27" s="83">
        <v>5000</v>
      </c>
      <c r="G27" s="49"/>
    </row>
    <row r="28" ht="18.6" customHeight="1" spans="1:7">
      <c r="A28" s="25" t="s">
        <v>374</v>
      </c>
      <c r="B28" s="25" t="s">
        <v>92</v>
      </c>
      <c r="C28" s="46" t="s">
        <v>379</v>
      </c>
      <c r="D28" s="57">
        <f t="shared" si="1"/>
        <v>45000</v>
      </c>
      <c r="E28" s="87"/>
      <c r="F28" s="83">
        <v>45000</v>
      </c>
      <c r="G28" s="49"/>
    </row>
    <row r="29" ht="18.6" customHeight="1" spans="1:7">
      <c r="A29" s="25" t="s">
        <v>374</v>
      </c>
      <c r="B29" s="25" t="s">
        <v>172</v>
      </c>
      <c r="C29" s="46" t="s">
        <v>380</v>
      </c>
      <c r="D29" s="57">
        <f t="shared" si="1"/>
        <v>45000</v>
      </c>
      <c r="E29" s="87"/>
      <c r="F29" s="83">
        <v>45000</v>
      </c>
      <c r="G29" s="49"/>
    </row>
    <row r="30" ht="18.6" customHeight="1" spans="1:7">
      <c r="A30" s="25" t="s">
        <v>374</v>
      </c>
      <c r="B30" s="25" t="s">
        <v>88</v>
      </c>
      <c r="C30" s="46" t="s">
        <v>381</v>
      </c>
      <c r="D30" s="57">
        <f t="shared" si="1"/>
        <v>50000</v>
      </c>
      <c r="E30" s="87"/>
      <c r="F30" s="83">
        <v>50000</v>
      </c>
      <c r="G30" s="49"/>
    </row>
    <row r="31" ht="18.6" customHeight="1" spans="1:7">
      <c r="A31" s="25" t="s">
        <v>382</v>
      </c>
      <c r="B31" s="25" t="s">
        <v>175</v>
      </c>
      <c r="C31" s="46" t="s">
        <v>383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374</v>
      </c>
      <c r="B32" s="25" t="s">
        <v>177</v>
      </c>
      <c r="C32" s="46" t="s">
        <v>384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374</v>
      </c>
      <c r="B33" s="25" t="s">
        <v>97</v>
      </c>
      <c r="C33" s="46" t="s">
        <v>385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374</v>
      </c>
      <c r="B34" s="25" t="s">
        <v>369</v>
      </c>
      <c r="C34" s="46" t="s">
        <v>386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374</v>
      </c>
      <c r="B35" s="25" t="s">
        <v>371</v>
      </c>
      <c r="C35" s="46" t="s">
        <v>387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374</v>
      </c>
      <c r="B36" s="25" t="s">
        <v>372</v>
      </c>
      <c r="C36" s="46" t="s">
        <v>388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374</v>
      </c>
      <c r="B37" s="25" t="s">
        <v>389</v>
      </c>
      <c r="C37" s="46" t="s">
        <v>168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374</v>
      </c>
      <c r="B38" s="25" t="s">
        <v>390</v>
      </c>
      <c r="C38" s="46" t="s">
        <v>169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374</v>
      </c>
      <c r="B39" s="25" t="s">
        <v>391</v>
      </c>
      <c r="C39" s="46" t="s">
        <v>173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374</v>
      </c>
      <c r="B40" s="25" t="s">
        <v>392</v>
      </c>
      <c r="C40" s="46" t="s">
        <v>393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374</v>
      </c>
      <c r="B41" s="25" t="s">
        <v>394</v>
      </c>
      <c r="C41" s="46" t="s">
        <v>395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374</v>
      </c>
      <c r="B42" s="25" t="s">
        <v>396</v>
      </c>
      <c r="C42" s="46" t="s">
        <v>397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374</v>
      </c>
      <c r="B43" s="25" t="s">
        <v>398</v>
      </c>
      <c r="C43" s="46" t="s">
        <v>399</v>
      </c>
      <c r="D43" s="57">
        <f t="shared" si="1"/>
        <v>54000</v>
      </c>
      <c r="E43" s="87"/>
      <c r="F43" s="83">
        <v>54000</v>
      </c>
    </row>
    <row r="44" ht="18.6" customHeight="1" spans="1:6">
      <c r="A44" s="25" t="s">
        <v>374</v>
      </c>
      <c r="B44" s="25" t="s">
        <v>400</v>
      </c>
      <c r="C44" s="46" t="s">
        <v>171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374</v>
      </c>
      <c r="B45" s="25" t="s">
        <v>401</v>
      </c>
      <c r="C45" s="46" t="s">
        <v>402</v>
      </c>
      <c r="D45" s="57">
        <f t="shared" si="1"/>
        <v>184278</v>
      </c>
      <c r="E45" s="87"/>
      <c r="F45" s="83">
        <v>184278</v>
      </c>
    </row>
    <row r="46" ht="18.6" customHeight="1" spans="1:6">
      <c r="A46" s="25" t="s">
        <v>374</v>
      </c>
      <c r="B46" s="25" t="s">
        <v>403</v>
      </c>
      <c r="C46" s="46" t="s">
        <v>404</v>
      </c>
      <c r="D46" s="57">
        <f t="shared" si="1"/>
        <v>138500</v>
      </c>
      <c r="E46" s="87"/>
      <c r="F46" s="83">
        <v>138500</v>
      </c>
    </row>
    <row r="47" ht="18.6" customHeight="1" spans="1:6">
      <c r="A47" s="25" t="s">
        <v>374</v>
      </c>
      <c r="B47" s="25" t="s">
        <v>405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374</v>
      </c>
      <c r="B48" s="25" t="s">
        <v>406</v>
      </c>
      <c r="C48" s="46" t="s">
        <v>407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374</v>
      </c>
      <c r="B49" s="25" t="s">
        <v>408</v>
      </c>
      <c r="C49" s="46" t="s">
        <v>409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374</v>
      </c>
      <c r="B50" s="25" t="s">
        <v>94</v>
      </c>
      <c r="C50" s="46" t="s">
        <v>179</v>
      </c>
      <c r="D50" s="57">
        <f t="shared" si="1"/>
        <v>40000</v>
      </c>
      <c r="E50" s="87"/>
      <c r="F50" s="56">
        <v>40000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96932</v>
      </c>
      <c r="E51" s="82">
        <f>E52+E53+E54+E55+E56+E57+E58+E59+E60+E61+E63</f>
        <v>96932</v>
      </c>
      <c r="F51" s="82">
        <f>F52+F53+F54+F55+F56+F57+F58+F59+F60+F61+F63</f>
        <v>0</v>
      </c>
    </row>
    <row r="52" ht="18.6" customHeight="1" spans="1:6">
      <c r="A52" s="25" t="s">
        <v>410</v>
      </c>
      <c r="B52" s="25" t="s">
        <v>89</v>
      </c>
      <c r="C52" s="46" t="s">
        <v>411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410</v>
      </c>
      <c r="B53" s="25" t="s">
        <v>82</v>
      </c>
      <c r="C53" s="46" t="s">
        <v>412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410</v>
      </c>
      <c r="B54" s="25" t="s">
        <v>83</v>
      </c>
      <c r="C54" s="46" t="s">
        <v>413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410</v>
      </c>
      <c r="B55" s="25" t="s">
        <v>86</v>
      </c>
      <c r="C55" s="46" t="s">
        <v>414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410</v>
      </c>
      <c r="B56" s="25" t="s">
        <v>92</v>
      </c>
      <c r="C56" s="46" t="s">
        <v>415</v>
      </c>
      <c r="D56" s="57">
        <f t="shared" si="2"/>
        <v>96932</v>
      </c>
      <c r="E56" s="83">
        <v>96932</v>
      </c>
      <c r="F56" s="59"/>
    </row>
    <row r="57" ht="18.6" customHeight="1" spans="1:6">
      <c r="A57" s="25" t="s">
        <v>410</v>
      </c>
      <c r="B57" s="25" t="s">
        <v>172</v>
      </c>
      <c r="C57" s="46" t="s">
        <v>416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410</v>
      </c>
      <c r="B58" s="25" t="s">
        <v>88</v>
      </c>
      <c r="C58" s="46" t="s">
        <v>417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410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410</v>
      </c>
      <c r="B60" s="46" t="s">
        <v>177</v>
      </c>
      <c r="C60" s="46" t="s">
        <v>418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410</v>
      </c>
      <c r="B61" s="46" t="s">
        <v>366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410</v>
      </c>
      <c r="B62" s="46" t="s">
        <v>94</v>
      </c>
      <c r="C62" s="46" t="s">
        <v>419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410</v>
      </c>
      <c r="B63" s="46" t="s">
        <v>94</v>
      </c>
      <c r="C63" s="46" t="s">
        <v>420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421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422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92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172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422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83</v>
      </c>
      <c r="C70" s="91" t="s">
        <v>423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92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172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424</v>
      </c>
      <c r="C73" s="91" t="s">
        <v>425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426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94</v>
      </c>
      <c r="C76" s="91" t="s">
        <v>143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427</v>
      </c>
    </row>
    <row r="2" ht="20.1" customHeight="1" spans="1:6">
      <c r="A2" s="4" t="s">
        <v>428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429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477023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477023</v>
      </c>
    </row>
    <row r="10" ht="20.1" customHeight="1" spans="1:6">
      <c r="A10" s="46"/>
      <c r="B10" s="46"/>
      <c r="C10" s="46"/>
      <c r="D10" s="25"/>
      <c r="E10" s="25"/>
      <c r="F10" s="56">
        <v>477023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85</v>
      </c>
      <c r="F11" s="56">
        <v>325432</v>
      </c>
    </row>
    <row r="12" ht="20.1" customHeight="1" spans="1:6">
      <c r="A12" s="46" t="s">
        <v>81</v>
      </c>
      <c r="B12" s="46" t="s">
        <v>82</v>
      </c>
      <c r="C12" s="46" t="s">
        <v>86</v>
      </c>
      <c r="D12" s="25" t="s">
        <v>84</v>
      </c>
      <c r="E12" s="25" t="s">
        <v>87</v>
      </c>
      <c r="F12" s="56">
        <v>151591</v>
      </c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154</v>
      </c>
      <c r="F5" s="17" t="s">
        <v>55</v>
      </c>
      <c r="G5" s="17" t="s">
        <v>103</v>
      </c>
      <c r="H5" s="11" t="s">
        <v>104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154</v>
      </c>
      <c r="F5" s="17" t="s">
        <v>55</v>
      </c>
      <c r="G5" s="17" t="s">
        <v>103</v>
      </c>
      <c r="H5" s="11" t="s">
        <v>104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2019-04-16T05:24:22Z</dcterms:created>
  <dcterms:modified xsi:type="dcterms:W3CDTF">2019-04-16T05:24:27Z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